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Chamber Institutes\Albania\Gas System\Roberto Guida\costing\"/>
    </mc:Choice>
  </mc:AlternateContent>
  <xr:revisionPtr revIDLastSave="0" documentId="8_{45AAFFE2-C4BC-42C0-96FF-9CEE99F93837}" xr6:coauthVersionLast="47" xr6:coauthVersionMax="47" xr10:uidLastSave="{00000000-0000-0000-0000-000000000000}"/>
  <bookViews>
    <workbookView xWindow="-120" yWindow="-120" windowWidth="25440" windowHeight="15390" xr2:uid="{DC4A28E8-9079-466E-9BE6-7915BB2E42A3}"/>
  </bookViews>
  <sheets>
    <sheet name="Sheet1 (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1" i="1"/>
  <c r="F54" i="1"/>
  <c r="F47" i="1"/>
  <c r="F44" i="1"/>
  <c r="F43" i="1"/>
  <c r="F42" i="1"/>
  <c r="F51" i="1" s="1"/>
  <c r="F35" i="1"/>
  <c r="F32" i="1"/>
  <c r="F31" i="1"/>
  <c r="F30" i="1"/>
  <c r="F29" i="1"/>
  <c r="F28" i="1"/>
  <c r="F39" i="1" s="1"/>
  <c r="F22" i="1"/>
  <c r="F18" i="1"/>
  <c r="F17" i="1"/>
  <c r="F14" i="1"/>
  <c r="F12" i="1"/>
  <c r="F11" i="1"/>
  <c r="F10" i="1"/>
  <c r="F9" i="1"/>
  <c r="F8" i="1"/>
  <c r="F5" i="1"/>
</calcChain>
</file>

<file path=xl/sharedStrings.xml><?xml version="1.0" encoding="utf-8"?>
<sst xmlns="http://schemas.openxmlformats.org/spreadsheetml/2006/main" count="117" uniqueCount="53">
  <si>
    <t xml:space="preserve"> </t>
  </si>
  <si>
    <t>#</t>
  </si>
  <si>
    <t>Supplier</t>
  </si>
  <si>
    <t>CHF</t>
  </si>
  <si>
    <t>Option Mixing unit only</t>
  </si>
  <si>
    <t>Material</t>
  </si>
  <si>
    <t>NV</t>
  </si>
  <si>
    <t>Trigress</t>
  </si>
  <si>
    <t>connectors/pipe</t>
  </si>
  <si>
    <t>cern store</t>
  </si>
  <si>
    <t>tee welding</t>
  </si>
  <si>
    <t>DMD raccord inox</t>
  </si>
  <si>
    <t>mixing tube</t>
  </si>
  <si>
    <t>Festo</t>
  </si>
  <si>
    <t>orbital welding</t>
  </si>
  <si>
    <t>material for orbital welding</t>
  </si>
  <si>
    <t>rack panels</t>
  </si>
  <si>
    <t>mechanics/elec</t>
  </si>
  <si>
    <t>rotameter</t>
  </si>
  <si>
    <t>glass for flowmeter</t>
  </si>
  <si>
    <t>valve for flowmeter</t>
  </si>
  <si>
    <t>HV-2</t>
  </si>
  <si>
    <t>manual valve Rotarex</t>
  </si>
  <si>
    <t>HV-3</t>
  </si>
  <si>
    <t>MFCs</t>
  </si>
  <si>
    <t>Bronkhorst EX-ATEX</t>
  </si>
  <si>
    <t>MFC power supply</t>
  </si>
  <si>
    <t>power supply RS</t>
  </si>
  <si>
    <t>Manpower</t>
  </si>
  <si>
    <t>Mechanical</t>
  </si>
  <si>
    <t>20h</t>
  </si>
  <si>
    <t>Electrical</t>
  </si>
  <si>
    <t>10h</t>
  </si>
  <si>
    <t>Cleaning</t>
  </si>
  <si>
    <t>Tot</t>
  </si>
  <si>
    <t>Option pressure regulators</t>
  </si>
  <si>
    <t>Pressure regulator</t>
  </si>
  <si>
    <t>Tescom</t>
  </si>
  <si>
    <t>Option Humidifier basic (no analysis, all manual with rotameters)</t>
  </si>
  <si>
    <t>HV</t>
  </si>
  <si>
    <t>6.5h</t>
  </si>
  <si>
    <t>Option Humidifier  (no analysis, MFCs autocontrolled)</t>
  </si>
  <si>
    <t>2h</t>
  </si>
  <si>
    <t>Option Humidity measurement basic</t>
  </si>
  <si>
    <t>HIH4000</t>
  </si>
  <si>
    <t>Honeywell (+/- 3.5% RH)</t>
  </si>
  <si>
    <t>power supply</t>
  </si>
  <si>
    <t>display</t>
  </si>
  <si>
    <t>support box</t>
  </si>
  <si>
    <t>5h</t>
  </si>
  <si>
    <t>Option Humidity measurement full</t>
  </si>
  <si>
    <t>Vaisala</t>
  </si>
  <si>
    <t>Vaisala  DMT242  +/- 2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</si>
</sst>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1" fontId="2" fillId="0" borderId="3" xfId="0" applyNumberFormat="1" applyFont="1" applyBorder="1" applyAlignment="1">
      <alignment horizontal="center"/>
    </xf>
    <xf numFmtId="0" fontId="1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4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5373-3F1F-4B74-9BD3-FE61AA053A10}">
  <dimension ref="B2:J71"/>
  <sheetViews>
    <sheetView tabSelected="1" zoomScale="110" zoomScaleNormal="110" workbookViewId="0">
      <selection activeCell="F12" sqref="F12"/>
    </sheetView>
  </sheetViews>
  <sheetFormatPr defaultRowHeight="18.75" x14ac:dyDescent="0.3"/>
  <cols>
    <col min="1" max="1" width="9.140625" style="5"/>
    <col min="2" max="2" width="13.85546875" style="5" bestFit="1" customWidth="1"/>
    <col min="3" max="3" width="22.7109375" style="5" bestFit="1" customWidth="1"/>
    <col min="4" max="4" width="10.7109375" style="5" customWidth="1"/>
    <col min="5" max="5" width="34.28515625" style="5" bestFit="1" customWidth="1"/>
    <col min="6" max="6" width="10.7109375" style="12" customWidth="1"/>
    <col min="7" max="16384" width="9.140625" style="5"/>
  </cols>
  <sheetData>
    <row r="2" spans="2:10" ht="19.5" thickBot="1" x14ac:dyDescent="0.35">
      <c r="B2" s="1" t="s">
        <v>0</v>
      </c>
      <c r="C2" s="2"/>
      <c r="D2" s="3" t="s">
        <v>1</v>
      </c>
      <c r="E2" s="3" t="s">
        <v>2</v>
      </c>
      <c r="F2" s="4" t="s">
        <v>3</v>
      </c>
    </row>
    <row r="3" spans="2:10" ht="19.5" thickTop="1" x14ac:dyDescent="0.3">
      <c r="B3" s="6"/>
      <c r="D3" s="6"/>
      <c r="E3" s="6"/>
      <c r="F3" s="6"/>
    </row>
    <row r="4" spans="2:10" x14ac:dyDescent="0.3">
      <c r="B4" s="7" t="s">
        <v>4</v>
      </c>
      <c r="F4" s="6"/>
    </row>
    <row r="5" spans="2:10" x14ac:dyDescent="0.3">
      <c r="B5" s="8" t="s">
        <v>5</v>
      </c>
      <c r="C5" s="9" t="s">
        <v>6</v>
      </c>
      <c r="D5" s="9">
        <v>4</v>
      </c>
      <c r="E5" s="9" t="s">
        <v>7</v>
      </c>
      <c r="F5" s="10">
        <f>160*D5</f>
        <v>640</v>
      </c>
      <c r="H5" s="5" t="s">
        <v>0</v>
      </c>
      <c r="J5" s="5" t="s">
        <v>0</v>
      </c>
    </row>
    <row r="6" spans="2:10" x14ac:dyDescent="0.3">
      <c r="B6" s="11"/>
      <c r="C6" s="12" t="s">
        <v>8</v>
      </c>
      <c r="D6" s="12">
        <v>1</v>
      </c>
      <c r="E6" s="12" t="s">
        <v>9</v>
      </c>
      <c r="F6" s="13">
        <v>916</v>
      </c>
    </row>
    <row r="7" spans="2:10" x14ac:dyDescent="0.3">
      <c r="B7" s="11"/>
      <c r="C7" s="12" t="s">
        <v>10</v>
      </c>
      <c r="D7" s="12">
        <v>14</v>
      </c>
      <c r="E7" s="12" t="s">
        <v>11</v>
      </c>
      <c r="F7" s="13">
        <v>700</v>
      </c>
    </row>
    <row r="8" spans="2:10" x14ac:dyDescent="0.3">
      <c r="B8" s="11"/>
      <c r="C8" s="12" t="s">
        <v>12</v>
      </c>
      <c r="D8" s="12">
        <v>1</v>
      </c>
      <c r="E8" s="12" t="s">
        <v>13</v>
      </c>
      <c r="F8" s="13">
        <f>250</f>
        <v>250</v>
      </c>
    </row>
    <row r="9" spans="2:10" x14ac:dyDescent="0.3">
      <c r="B9" s="11"/>
      <c r="C9" s="12" t="s">
        <v>14</v>
      </c>
      <c r="D9" s="12">
        <v>1</v>
      </c>
      <c r="E9" s="12" t="s">
        <v>15</v>
      </c>
      <c r="F9" s="13">
        <f>300</f>
        <v>300</v>
      </c>
    </row>
    <row r="10" spans="2:10" x14ac:dyDescent="0.3">
      <c r="B10" s="11"/>
      <c r="C10" s="12" t="s">
        <v>16</v>
      </c>
      <c r="D10" s="12">
        <v>2</v>
      </c>
      <c r="E10" s="12" t="s">
        <v>9</v>
      </c>
      <c r="F10" s="13">
        <f>2*50</f>
        <v>100</v>
      </c>
    </row>
    <row r="11" spans="2:10" x14ac:dyDescent="0.3">
      <c r="B11" s="11"/>
      <c r="C11" s="12" t="s">
        <v>17</v>
      </c>
      <c r="D11" s="12">
        <v>1</v>
      </c>
      <c r="E11" s="12" t="s">
        <v>9</v>
      </c>
      <c r="F11" s="13">
        <f>200+208.4</f>
        <v>408.4</v>
      </c>
    </row>
    <row r="12" spans="2:10" x14ac:dyDescent="0.3">
      <c r="B12" s="11"/>
      <c r="C12" s="12" t="s">
        <v>18</v>
      </c>
      <c r="D12" s="12">
        <v>1</v>
      </c>
      <c r="E12" s="12" t="s">
        <v>9</v>
      </c>
      <c r="F12" s="13">
        <f>148</f>
        <v>148</v>
      </c>
    </row>
    <row r="13" spans="2:10" x14ac:dyDescent="0.3">
      <c r="B13" s="11"/>
      <c r="C13" s="12" t="s">
        <v>19</v>
      </c>
      <c r="D13" s="12">
        <v>1</v>
      </c>
      <c r="E13" s="12" t="s">
        <v>9</v>
      </c>
      <c r="F13" s="13">
        <v>120</v>
      </c>
    </row>
    <row r="14" spans="2:10" x14ac:dyDescent="0.3">
      <c r="B14" s="11"/>
      <c r="C14" s="12" t="s">
        <v>20</v>
      </c>
      <c r="D14" s="12">
        <v>1</v>
      </c>
      <c r="E14" s="12" t="s">
        <v>9</v>
      </c>
      <c r="F14" s="13">
        <f>100</f>
        <v>100</v>
      </c>
    </row>
    <row r="15" spans="2:10" x14ac:dyDescent="0.3">
      <c r="B15" s="11"/>
      <c r="C15" s="12" t="s">
        <v>21</v>
      </c>
      <c r="D15" s="12">
        <v>7</v>
      </c>
      <c r="E15" s="12" t="s">
        <v>22</v>
      </c>
      <c r="F15" s="13">
        <v>700</v>
      </c>
    </row>
    <row r="16" spans="2:10" x14ac:dyDescent="0.3">
      <c r="B16" s="11"/>
      <c r="C16" s="12" t="s">
        <v>23</v>
      </c>
      <c r="D16" s="12">
        <v>1</v>
      </c>
      <c r="E16" s="12" t="s">
        <v>22</v>
      </c>
      <c r="F16" s="13">
        <v>120</v>
      </c>
    </row>
    <row r="17" spans="2:9" x14ac:dyDescent="0.3">
      <c r="B17" s="11"/>
      <c r="C17" s="12" t="s">
        <v>24</v>
      </c>
      <c r="D17" s="12">
        <v>4</v>
      </c>
      <c r="E17" s="12" t="s">
        <v>25</v>
      </c>
      <c r="F17" s="13">
        <f>2400*D17</f>
        <v>9600</v>
      </c>
      <c r="H17" s="5" t="s">
        <v>0</v>
      </c>
      <c r="I17" s="5" t="s">
        <v>0</v>
      </c>
    </row>
    <row r="18" spans="2:9" x14ac:dyDescent="0.3">
      <c r="B18" s="14"/>
      <c r="C18" s="15" t="s">
        <v>26</v>
      </c>
      <c r="D18" s="15">
        <v>1</v>
      </c>
      <c r="E18" s="15" t="s">
        <v>27</v>
      </c>
      <c r="F18" s="16">
        <f>500</f>
        <v>500</v>
      </c>
    </row>
    <row r="19" spans="2:9" x14ac:dyDescent="0.3">
      <c r="B19" s="17" t="s">
        <v>28</v>
      </c>
      <c r="C19" s="12" t="s">
        <v>29</v>
      </c>
      <c r="D19" s="12" t="s">
        <v>30</v>
      </c>
      <c r="E19" s="12"/>
      <c r="F19" s="18">
        <v>1500</v>
      </c>
    </row>
    <row r="20" spans="2:9" x14ac:dyDescent="0.3">
      <c r="B20" s="19"/>
      <c r="C20" s="12" t="s">
        <v>31</v>
      </c>
      <c r="D20" s="12" t="s">
        <v>32</v>
      </c>
      <c r="E20" s="12"/>
      <c r="F20" s="18">
        <v>500</v>
      </c>
    </row>
    <row r="21" spans="2:9" x14ac:dyDescent="0.3">
      <c r="B21" s="14"/>
      <c r="C21" s="15" t="s">
        <v>33</v>
      </c>
      <c r="D21" s="15">
        <v>1</v>
      </c>
      <c r="E21" s="15"/>
      <c r="F21" s="20">
        <v>1000</v>
      </c>
    </row>
    <row r="22" spans="2:9" ht="19.5" thickBot="1" x14ac:dyDescent="0.35">
      <c r="B22" s="21" t="s">
        <v>34</v>
      </c>
      <c r="C22" s="2"/>
      <c r="D22" s="2"/>
      <c r="E22" s="2"/>
      <c r="F22" s="22">
        <f>SUM(F5:F21)</f>
        <v>17602.400000000001</v>
      </c>
      <c r="H22" s="5" t="s">
        <v>0</v>
      </c>
    </row>
    <row r="23" spans="2:9" ht="19.5" thickTop="1" x14ac:dyDescent="0.3"/>
    <row r="24" spans="2:9" ht="19.5" thickBot="1" x14ac:dyDescent="0.35">
      <c r="B24" s="23" t="s">
        <v>35</v>
      </c>
      <c r="C24" s="24"/>
      <c r="D24" s="24"/>
      <c r="E24" s="24"/>
      <c r="F24" s="25"/>
    </row>
    <row r="25" spans="2:9" ht="19.5" thickTop="1" x14ac:dyDescent="0.3">
      <c r="B25" s="14"/>
      <c r="C25" s="15" t="s">
        <v>36</v>
      </c>
      <c r="D25" s="15">
        <v>3</v>
      </c>
      <c r="E25" s="15" t="s">
        <v>37</v>
      </c>
      <c r="F25" s="15">
        <v>1500</v>
      </c>
      <c r="G25" s="11"/>
    </row>
    <row r="27" spans="2:9" ht="19.5" thickBot="1" x14ac:dyDescent="0.35">
      <c r="B27" s="23" t="s">
        <v>38</v>
      </c>
      <c r="C27" s="23"/>
      <c r="D27" s="23"/>
      <c r="E27" s="23"/>
      <c r="F27" s="26"/>
    </row>
    <row r="28" spans="2:9" ht="19.5" thickTop="1" x14ac:dyDescent="0.3">
      <c r="B28" s="11"/>
      <c r="C28" s="12" t="s">
        <v>39</v>
      </c>
      <c r="D28" s="12">
        <v>6</v>
      </c>
      <c r="E28" s="12" t="s">
        <v>22</v>
      </c>
      <c r="F28" s="12">
        <f>D28*100</f>
        <v>600</v>
      </c>
      <c r="G28" s="11"/>
    </row>
    <row r="29" spans="2:9" x14ac:dyDescent="0.3">
      <c r="B29" s="11"/>
      <c r="C29" s="12" t="s">
        <v>18</v>
      </c>
      <c r="D29" s="12">
        <v>2</v>
      </c>
      <c r="E29" s="12" t="s">
        <v>9</v>
      </c>
      <c r="F29" s="12">
        <f>D29*148</f>
        <v>296</v>
      </c>
      <c r="G29" s="11"/>
    </row>
    <row r="30" spans="2:9" x14ac:dyDescent="0.3">
      <c r="B30" s="11"/>
      <c r="C30" s="12" t="s">
        <v>19</v>
      </c>
      <c r="D30" s="12">
        <v>2</v>
      </c>
      <c r="E30" s="12" t="s">
        <v>9</v>
      </c>
      <c r="F30" s="12">
        <f>D30*240</f>
        <v>480</v>
      </c>
      <c r="G30" s="11"/>
    </row>
    <row r="31" spans="2:9" x14ac:dyDescent="0.3">
      <c r="B31" s="11"/>
      <c r="C31" s="12" t="s">
        <v>20</v>
      </c>
      <c r="D31" s="12">
        <v>2</v>
      </c>
      <c r="E31" s="12" t="s">
        <v>9</v>
      </c>
      <c r="F31" s="12">
        <f>D31*100</f>
        <v>200</v>
      </c>
      <c r="G31" s="11"/>
    </row>
    <row r="32" spans="2:9" x14ac:dyDescent="0.3">
      <c r="B32" s="11"/>
      <c r="C32" s="12" t="s">
        <v>12</v>
      </c>
      <c r="D32" s="12">
        <v>2</v>
      </c>
      <c r="E32" s="12" t="s">
        <v>13</v>
      </c>
      <c r="F32" s="12">
        <f>2*250</f>
        <v>500</v>
      </c>
      <c r="G32" s="11"/>
    </row>
    <row r="33" spans="2:7" x14ac:dyDescent="0.3">
      <c r="B33" s="11"/>
      <c r="C33" s="12" t="s">
        <v>8</v>
      </c>
      <c r="D33" s="12">
        <v>1</v>
      </c>
      <c r="E33" s="12" t="s">
        <v>9</v>
      </c>
      <c r="F33" s="12">
        <v>350</v>
      </c>
      <c r="G33" s="11"/>
    </row>
    <row r="34" spans="2:7" x14ac:dyDescent="0.3">
      <c r="B34" s="11"/>
      <c r="C34" s="12" t="s">
        <v>14</v>
      </c>
      <c r="D34" s="12">
        <v>1</v>
      </c>
      <c r="E34" s="12" t="s">
        <v>15</v>
      </c>
      <c r="F34" s="18">
        <v>100</v>
      </c>
    </row>
    <row r="35" spans="2:7" x14ac:dyDescent="0.3">
      <c r="B35" s="11"/>
      <c r="C35" s="12" t="s">
        <v>10</v>
      </c>
      <c r="D35" s="12">
        <v>3</v>
      </c>
      <c r="E35" s="12" t="s">
        <v>11</v>
      </c>
      <c r="F35" s="12">
        <f>3*50</f>
        <v>150</v>
      </c>
      <c r="G35" s="11"/>
    </row>
    <row r="36" spans="2:7" x14ac:dyDescent="0.3">
      <c r="B36" s="8" t="s">
        <v>28</v>
      </c>
      <c r="C36" s="9" t="s">
        <v>29</v>
      </c>
      <c r="D36" s="9" t="s">
        <v>40</v>
      </c>
      <c r="E36" s="9"/>
      <c r="F36" s="9">
        <v>500</v>
      </c>
      <c r="G36" s="11"/>
    </row>
    <row r="37" spans="2:7" x14ac:dyDescent="0.3">
      <c r="B37" s="19"/>
      <c r="C37" s="12" t="s">
        <v>31</v>
      </c>
      <c r="D37" s="12">
        <v>0</v>
      </c>
      <c r="E37" s="12"/>
      <c r="F37" s="12">
        <v>0</v>
      </c>
      <c r="G37" s="11"/>
    </row>
    <row r="38" spans="2:7" x14ac:dyDescent="0.3">
      <c r="B38" s="14"/>
      <c r="C38" s="15" t="s">
        <v>33</v>
      </c>
      <c r="D38" s="15">
        <v>1</v>
      </c>
      <c r="E38" s="15"/>
      <c r="F38" s="15">
        <v>200</v>
      </c>
      <c r="G38" s="11"/>
    </row>
    <row r="39" spans="2:7" ht="19.5" thickBot="1" x14ac:dyDescent="0.35">
      <c r="B39" s="23" t="s">
        <v>34</v>
      </c>
      <c r="C39" s="24"/>
      <c r="D39" s="24"/>
      <c r="E39" s="24"/>
      <c r="F39" s="25">
        <f>SUM(F28:F38)</f>
        <v>3376</v>
      </c>
      <c r="G39" s="11"/>
    </row>
    <row r="40" spans="2:7" ht="19.5" thickTop="1" x14ac:dyDescent="0.3"/>
    <row r="41" spans="2:7" x14ac:dyDescent="0.3">
      <c r="B41" s="7" t="s">
        <v>41</v>
      </c>
      <c r="C41" s="7"/>
      <c r="D41" s="7"/>
      <c r="E41" s="7"/>
      <c r="F41" s="6"/>
    </row>
    <row r="42" spans="2:7" x14ac:dyDescent="0.3">
      <c r="B42" s="27"/>
      <c r="C42" s="9" t="s">
        <v>39</v>
      </c>
      <c r="D42" s="9">
        <v>6</v>
      </c>
      <c r="E42" s="9" t="s">
        <v>22</v>
      </c>
      <c r="F42" s="9">
        <f>D42*100</f>
        <v>600</v>
      </c>
      <c r="G42" s="11"/>
    </row>
    <row r="43" spans="2:7" x14ac:dyDescent="0.3">
      <c r="B43" s="11"/>
      <c r="C43" s="12" t="s">
        <v>24</v>
      </c>
      <c r="D43" s="12">
        <v>3</v>
      </c>
      <c r="E43" s="12" t="s">
        <v>25</v>
      </c>
      <c r="F43" s="12">
        <f>6810*2/3</f>
        <v>4540</v>
      </c>
      <c r="G43" s="11"/>
    </row>
    <row r="44" spans="2:7" x14ac:dyDescent="0.3">
      <c r="B44" s="11"/>
      <c r="C44" s="12" t="s">
        <v>12</v>
      </c>
      <c r="D44" s="12">
        <v>2</v>
      </c>
      <c r="E44" s="12" t="s">
        <v>13</v>
      </c>
      <c r="F44" s="12">
        <f>2*250</f>
        <v>500</v>
      </c>
      <c r="G44" s="11"/>
    </row>
    <row r="45" spans="2:7" x14ac:dyDescent="0.3">
      <c r="B45" s="11"/>
      <c r="C45" s="12" t="s">
        <v>8</v>
      </c>
      <c r="D45" s="12">
        <v>1</v>
      </c>
      <c r="E45" s="12" t="s">
        <v>9</v>
      </c>
      <c r="F45" s="12">
        <v>350</v>
      </c>
      <c r="G45" s="11"/>
    </row>
    <row r="46" spans="2:7" x14ac:dyDescent="0.3">
      <c r="B46" s="11"/>
      <c r="C46" s="12" t="s">
        <v>14</v>
      </c>
      <c r="D46" s="12">
        <v>1</v>
      </c>
      <c r="E46" s="12" t="s">
        <v>15</v>
      </c>
      <c r="F46" s="18">
        <v>100</v>
      </c>
    </row>
    <row r="47" spans="2:7" x14ac:dyDescent="0.3">
      <c r="B47" s="14"/>
      <c r="C47" s="15" t="s">
        <v>10</v>
      </c>
      <c r="D47" s="15">
        <v>3</v>
      </c>
      <c r="E47" s="15" t="s">
        <v>11</v>
      </c>
      <c r="F47" s="15">
        <f>3*50</f>
        <v>150</v>
      </c>
      <c r="G47" s="11"/>
    </row>
    <row r="48" spans="2:7" x14ac:dyDescent="0.3">
      <c r="B48" s="17" t="s">
        <v>28</v>
      </c>
      <c r="C48" s="12" t="s">
        <v>29</v>
      </c>
      <c r="D48" s="12" t="s">
        <v>40</v>
      </c>
      <c r="E48" s="12"/>
      <c r="F48" s="12">
        <v>500</v>
      </c>
      <c r="G48" s="11"/>
    </row>
    <row r="49" spans="2:7" x14ac:dyDescent="0.3">
      <c r="B49" s="19"/>
      <c r="C49" s="12" t="s">
        <v>31</v>
      </c>
      <c r="D49" s="12" t="s">
        <v>42</v>
      </c>
      <c r="E49" s="12"/>
      <c r="F49" s="12">
        <v>100</v>
      </c>
      <c r="G49" s="11"/>
    </row>
    <row r="50" spans="2:7" x14ac:dyDescent="0.3">
      <c r="B50" s="14"/>
      <c r="C50" s="15" t="s">
        <v>33</v>
      </c>
      <c r="D50" s="15">
        <v>1</v>
      </c>
      <c r="E50" s="15"/>
      <c r="F50" s="15">
        <v>200</v>
      </c>
      <c r="G50" s="11"/>
    </row>
    <row r="51" spans="2:7" ht="19.5" thickBot="1" x14ac:dyDescent="0.35">
      <c r="B51" s="23" t="s">
        <v>34</v>
      </c>
      <c r="C51" s="24"/>
      <c r="D51" s="24"/>
      <c r="E51" s="24"/>
      <c r="F51" s="25">
        <f>SUM(F42:F50)</f>
        <v>7040</v>
      </c>
      <c r="G51" s="11"/>
    </row>
    <row r="52" spans="2:7" ht="19.5" thickTop="1" x14ac:dyDescent="0.3"/>
    <row r="53" spans="2:7" x14ac:dyDescent="0.3">
      <c r="B53" s="7" t="s">
        <v>43</v>
      </c>
      <c r="C53" s="7"/>
      <c r="D53" s="7"/>
      <c r="E53" s="7"/>
      <c r="F53" s="6"/>
    </row>
    <row r="54" spans="2:7" x14ac:dyDescent="0.3">
      <c r="B54" s="27"/>
      <c r="C54" s="9" t="s">
        <v>44</v>
      </c>
      <c r="D54" s="9">
        <v>1</v>
      </c>
      <c r="E54" s="9" t="s">
        <v>45</v>
      </c>
      <c r="F54" s="9">
        <f>100</f>
        <v>100</v>
      </c>
      <c r="G54" s="11"/>
    </row>
    <row r="55" spans="2:7" x14ac:dyDescent="0.3">
      <c r="B55" s="11"/>
      <c r="C55" s="12"/>
      <c r="D55" s="12">
        <v>1</v>
      </c>
      <c r="E55" s="12" t="s">
        <v>46</v>
      </c>
      <c r="F55" s="12">
        <v>50</v>
      </c>
      <c r="G55" s="11"/>
    </row>
    <row r="56" spans="2:7" x14ac:dyDescent="0.3">
      <c r="B56" s="11"/>
      <c r="C56" s="12"/>
      <c r="D56" s="12">
        <v>1</v>
      </c>
      <c r="E56" s="12" t="s">
        <v>47</v>
      </c>
      <c r="F56" s="12">
        <v>100</v>
      </c>
      <c r="G56" s="11"/>
    </row>
    <row r="57" spans="2:7" x14ac:dyDescent="0.3">
      <c r="B57" s="14"/>
      <c r="C57" s="15" t="s">
        <v>48</v>
      </c>
      <c r="D57" s="15">
        <v>1</v>
      </c>
      <c r="E57" s="28"/>
      <c r="F57" s="15">
        <v>150</v>
      </c>
      <c r="G57" s="11"/>
    </row>
    <row r="58" spans="2:7" x14ac:dyDescent="0.3">
      <c r="B58" s="8" t="s">
        <v>28</v>
      </c>
      <c r="C58" s="9" t="s">
        <v>29</v>
      </c>
      <c r="D58" s="9" t="s">
        <v>49</v>
      </c>
      <c r="E58" s="9"/>
      <c r="F58" s="9">
        <v>400</v>
      </c>
      <c r="G58" s="11"/>
    </row>
    <row r="59" spans="2:7" x14ac:dyDescent="0.3">
      <c r="B59" s="19"/>
      <c r="C59" s="12" t="s">
        <v>31</v>
      </c>
      <c r="D59" s="12" t="s">
        <v>42</v>
      </c>
      <c r="E59" s="12"/>
      <c r="F59" s="12">
        <v>100</v>
      </c>
      <c r="G59" s="11"/>
    </row>
    <row r="60" spans="2:7" x14ac:dyDescent="0.3">
      <c r="B60" s="14"/>
      <c r="C60" s="15" t="s">
        <v>33</v>
      </c>
      <c r="D60" s="15">
        <v>1</v>
      </c>
      <c r="E60" s="15"/>
      <c r="F60" s="15">
        <v>100</v>
      </c>
      <c r="G60" s="11"/>
    </row>
    <row r="61" spans="2:7" ht="19.5" thickBot="1" x14ac:dyDescent="0.35">
      <c r="B61" s="23" t="s">
        <v>34</v>
      </c>
      <c r="C61" s="24"/>
      <c r="D61" s="24"/>
      <c r="E61" s="24"/>
      <c r="F61" s="25">
        <f>SUM(F54:F60)</f>
        <v>1000</v>
      </c>
      <c r="G61" s="11"/>
    </row>
    <row r="62" spans="2:7" ht="19.5" thickTop="1" x14ac:dyDescent="0.3"/>
    <row r="63" spans="2:7" x14ac:dyDescent="0.3">
      <c r="B63" s="7" t="s">
        <v>50</v>
      </c>
      <c r="C63" s="7"/>
      <c r="D63" s="7"/>
      <c r="E63" s="7"/>
      <c r="F63" s="6"/>
    </row>
    <row r="64" spans="2:7" x14ac:dyDescent="0.3">
      <c r="B64" s="27"/>
      <c r="C64" s="9" t="s">
        <v>51</v>
      </c>
      <c r="D64" s="9">
        <v>1</v>
      </c>
      <c r="E64" s="9" t="s">
        <v>52</v>
      </c>
      <c r="F64" s="9">
        <v>2000</v>
      </c>
      <c r="G64" s="11"/>
    </row>
    <row r="65" spans="2:7" x14ac:dyDescent="0.3">
      <c r="B65" s="11"/>
      <c r="C65" s="12"/>
      <c r="D65" s="12">
        <v>1</v>
      </c>
      <c r="E65" s="12" t="s">
        <v>46</v>
      </c>
      <c r="F65" s="12">
        <v>50</v>
      </c>
      <c r="G65" s="11"/>
    </row>
    <row r="66" spans="2:7" x14ac:dyDescent="0.3">
      <c r="B66" s="11"/>
      <c r="C66" s="12"/>
      <c r="D66" s="12">
        <v>1</v>
      </c>
      <c r="E66" s="12" t="s">
        <v>47</v>
      </c>
      <c r="F66" s="12">
        <v>100</v>
      </c>
      <c r="G66" s="11"/>
    </row>
    <row r="67" spans="2:7" x14ac:dyDescent="0.3">
      <c r="B67" s="8" t="s">
        <v>28</v>
      </c>
      <c r="C67" s="9" t="s">
        <v>29</v>
      </c>
      <c r="D67" s="9" t="s">
        <v>49</v>
      </c>
      <c r="E67" s="9"/>
      <c r="F67" s="9">
        <v>400</v>
      </c>
      <c r="G67" s="11"/>
    </row>
    <row r="68" spans="2:7" x14ac:dyDescent="0.3">
      <c r="B68" s="19"/>
      <c r="C68" s="12" t="s">
        <v>31</v>
      </c>
      <c r="D68" s="12" t="s">
        <v>42</v>
      </c>
      <c r="E68" s="12"/>
      <c r="F68" s="12">
        <v>100</v>
      </c>
      <c r="G68" s="11"/>
    </row>
    <row r="69" spans="2:7" x14ac:dyDescent="0.3">
      <c r="B69" s="14"/>
      <c r="C69" s="15" t="s">
        <v>33</v>
      </c>
      <c r="D69" s="15">
        <v>1</v>
      </c>
      <c r="E69" s="15"/>
      <c r="F69" s="15">
        <v>100</v>
      </c>
      <c r="G69" s="11"/>
    </row>
    <row r="70" spans="2:7" ht="19.5" thickBot="1" x14ac:dyDescent="0.35">
      <c r="B70" s="23" t="s">
        <v>34</v>
      </c>
      <c r="C70" s="24"/>
      <c r="D70" s="24"/>
      <c r="E70" s="24"/>
      <c r="F70" s="25">
        <f>SUM(F64:F69)</f>
        <v>2750</v>
      </c>
      <c r="G70" s="11"/>
    </row>
    <row r="71" spans="2:7" ht="19.5" thickTop="1" x14ac:dyDescent="0.3"/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Guida</dc:creator>
  <cp:lastModifiedBy>Ian Crotty</cp:lastModifiedBy>
  <dcterms:created xsi:type="dcterms:W3CDTF">2025-12-01T15:58:18Z</dcterms:created>
  <dcterms:modified xsi:type="dcterms:W3CDTF">2025-12-02T15:36:48Z</dcterms:modified>
</cp:coreProperties>
</file>