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0" windowWidth="15456" windowHeight="9696" tabRatio="559"/>
  </bookViews>
  <sheets>
    <sheet name="Envoi 1" sheetId="1" r:id="rId1"/>
    <sheet name="Sheet1" sheetId="2" r:id="rId2"/>
  </sheets>
  <definedNames>
    <definedName name="OLE_LINK14" localSheetId="0">'Envoi 1'!$C$9</definedName>
    <definedName name="OLE_LINK6" localSheetId="0">'Envoi 1'!#REF!</definedName>
    <definedName name="_xlnm.Print_Area" localSheetId="0">'Envoi 1'!$A$1:$L$125</definedName>
  </definedNames>
  <calcPr calcId="125725" calcMode="manual"/>
</workbook>
</file>

<file path=xl/calcChain.xml><?xml version="1.0" encoding="utf-8"?>
<calcChain xmlns="http://schemas.openxmlformats.org/spreadsheetml/2006/main">
  <c r="I54" i="1"/>
  <c r="I55"/>
  <c r="I65"/>
  <c r="I64"/>
  <c r="I88"/>
  <c r="I89"/>
  <c r="I90"/>
  <c r="I91"/>
  <c r="I92"/>
  <c r="I93"/>
  <c r="I94"/>
  <c r="I96"/>
  <c r="I97"/>
  <c r="I98"/>
  <c r="I99"/>
  <c r="I100"/>
  <c r="I101"/>
  <c r="I102"/>
  <c r="I103"/>
  <c r="I87"/>
  <c r="I71"/>
  <c r="I70"/>
  <c r="I44"/>
  <c r="I45"/>
  <c r="I46"/>
  <c r="I47"/>
  <c r="I48"/>
  <c r="I39"/>
  <c r="I40"/>
  <c r="I41"/>
  <c r="I42"/>
  <c r="I38"/>
  <c r="G73" l="1"/>
  <c r="G75"/>
  <c r="I51"/>
  <c r="I52"/>
  <c r="I53"/>
  <c r="I57"/>
  <c r="I58"/>
  <c r="I59"/>
  <c r="I60"/>
  <c r="I61"/>
  <c r="I62"/>
  <c r="I63"/>
  <c r="I69"/>
  <c r="I72"/>
  <c r="I73"/>
  <c r="I74"/>
  <c r="I75"/>
  <c r="I77"/>
  <c r="I79"/>
  <c r="I80"/>
  <c r="I81"/>
  <c r="I82"/>
  <c r="I83"/>
  <c r="I84"/>
  <c r="I85"/>
  <c r="I105"/>
  <c r="I106"/>
  <c r="I107"/>
  <c r="I112"/>
  <c r="I113"/>
  <c r="I114"/>
  <c r="I115"/>
  <c r="I116"/>
  <c r="I117"/>
  <c r="I118"/>
  <c r="I119"/>
  <c r="I120"/>
  <c r="I121"/>
  <c r="I122"/>
  <c r="I123"/>
  <c r="I124"/>
  <c r="I50"/>
  <c r="I12"/>
  <c r="I13"/>
  <c r="I14"/>
  <c r="I15"/>
  <c r="I16"/>
  <c r="I17"/>
  <c r="I18"/>
  <c r="I19"/>
  <c r="I20"/>
  <c r="I21"/>
  <c r="I22"/>
  <c r="I24"/>
  <c r="I25"/>
  <c r="I26"/>
  <c r="I27"/>
  <c r="I28"/>
  <c r="I29"/>
  <c r="I31"/>
  <c r="I32"/>
  <c r="I11"/>
  <c r="G33"/>
  <c r="G105"/>
  <c r="G125"/>
  <c r="G66"/>
  <c r="G77"/>
  <c r="G108" l="1"/>
  <c r="G127" s="1"/>
</calcChain>
</file>

<file path=xl/sharedStrings.xml><?xml version="1.0" encoding="utf-8"?>
<sst xmlns="http://schemas.openxmlformats.org/spreadsheetml/2006/main" count="593" uniqueCount="283">
  <si>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</si>
  <si>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</si>
  <si>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</si>
  <si>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</si>
  <si>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</si>
  <si>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</si>
  <si>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</si>
  <si>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</si>
  <si>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</si>
  <si>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</si>
  <si>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</si>
  <si>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</si>
  <si>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</si>
  <si>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</si>
  <si>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</si>
  <si>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</si>
  <si>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</si>
  <si>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</si>
  <si>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</si>
  <si>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</si>
  <si>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30a</t>
  </si>
  <si>
    <t xml:space="preserve">Distribution board 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</si>
  <si>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</si>
  <si>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</si>
  <si>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</si>
  <si>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</si>
  <si>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</si>
  <si>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</si>
  <si>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</si>
  <si>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</si>
  <si>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</si>
  <si>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</si>
  <si>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</si>
  <si>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58b</t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</si>
  <si>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</si>
  <si>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</si>
  <si>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</si>
  <si>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</si>
  <si>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</si>
  <si>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</si>
  <si>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</si>
  <si>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</si>
  <si>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</si>
  <si>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</si>
  <si>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</si>
  <si>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</si>
  <si>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</si>
  <si>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</si>
  <si>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</si>
  <si>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</si>
  <si>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</si>
  <si>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</si>
  <si>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Crimping for Jupitor</t>
  </si>
  <si>
    <t>???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</si>
  <si>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</si>
  <si>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</si>
  <si>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</si>
  <si>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</si>
  <si>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</si>
  <si>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</si>
  <si>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</si>
  <si>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</si>
  <si>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</si>
  <si>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</si>
  <si>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</si>
  <si>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</si>
  <si>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</si>
  <si>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</si>
  <si>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</si>
  <si>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</si>
  <si>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</si>
  <si>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</si>
  <si>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</si>
  <si>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 xml:space="preserve">6 soldering protection strips </t>
  </si>
  <si>
    <t>Cleaning paper</t>
  </si>
  <si>
    <t>04.94.20.225.6</t>
  </si>
  <si>
    <t>04.95.45.251.8</t>
  </si>
  <si>
    <t>55.60.82.150.2</t>
  </si>
  <si>
    <t>NON VERIFIED Transcription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</si>
  <si>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</si>
  <si>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</si>
  <si>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</si>
  <si>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</si>
  <si>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</si>
  <si>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</si>
  <si>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</si>
  <si>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</si>
  <si>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</si>
  <si>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</si>
  <si>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</si>
  <si>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Bossard</t>
  </si>
  <si>
    <t>BN 616 A2</t>
  </si>
  <si>
    <t>ferrules  09.46.11.195.9 (Adapter End)</t>
  </si>
  <si>
    <t>Cost for 1 ch</t>
  </si>
  <si>
    <t>Pakistan</t>
  </si>
  <si>
    <t>[chf]</t>
  </si>
  <si>
    <t xml:space="preserve">09.46.11.195.9 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</si>
  <si>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</si>
  <si>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</si>
  <si>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</si>
  <si>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</si>
  <si>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</si>
  <si>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</si>
  <si>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</si>
  <si>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</si>
  <si>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</si>
  <si>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</si>
  <si>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</si>
  <si>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</si>
  <si>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</si>
  <si>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</si>
  <si>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</si>
  <si>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</si>
  <si>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</si>
  <si>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</si>
  <si>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</si>
  <si>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</si>
  <si>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</si>
  <si>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</si>
  <si>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</si>
  <si>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</si>
  <si>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</si>
  <si>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</si>
  <si>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</si>
  <si>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</si>
  <si>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</si>
  <si>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47.62.32.316.4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</si>
  <si>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</si>
  <si>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</si>
  <si>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</si>
  <si>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</si>
  <si>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</si>
  <si>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</si>
  <si>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</si>
  <si>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</si>
  <si>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</si>
  <si>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</si>
  <si>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</si>
  <si>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</si>
  <si>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09.55.03.326.2</t>
  </si>
  <si>
    <t>09.55.03.426.9</t>
  </si>
  <si>
    <t>pieces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</si>
  <si>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</si>
  <si>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</si>
  <si>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</si>
  <si>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</si>
  <si>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</si>
  <si>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</si>
  <si>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</si>
  <si>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</si>
  <si>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</si>
  <si>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Component desciption</t>
  </si>
  <si>
    <t>Made in India for RE4/2</t>
  </si>
  <si>
    <t>Made in India for RE4/3</t>
  </si>
  <si>
    <t>Insulation mylar between HCP&amp;gas gaps 175microns</t>
  </si>
  <si>
    <t>Conductive Aluminum tape width 50mm</t>
  </si>
  <si>
    <t>04.95.40.625.8</t>
  </si>
  <si>
    <t>04.95.60.251.8</t>
  </si>
  <si>
    <t>04.95.60.213.4</t>
  </si>
  <si>
    <t>Bakelite 0.5mm x ??mm</t>
  </si>
  <si>
    <t>Produced in India (4/2)</t>
  </si>
  <si>
    <t>Produced in India (4/3)</t>
  </si>
  <si>
    <t>XXXXXXX</t>
  </si>
  <si>
    <t>Gas-gap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</si>
  <si>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</si>
  <si>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</si>
  <si>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</si>
  <si>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</si>
  <si>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</si>
  <si>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</si>
  <si>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</si>
  <si>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</si>
  <si>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</si>
  <si>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</si>
  <si>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</si>
  <si>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41.35.43.108.2 (0,6CHF/Pc)</t>
  </si>
  <si>
    <t>NA</t>
  </si>
  <si>
    <t>M6 Stainless steel flat washer</t>
  </si>
  <si>
    <t xml:space="preserve">M5×6 Cyl head A4 screws (gap retainer &amp; Ext panel)  </t>
  </si>
  <si>
    <t>M5 Stainless steel flat washer</t>
  </si>
  <si>
    <t>M3×16 Nick Br Cyl split screws Signal connector to PP</t>
  </si>
  <si>
    <t>M3 Stainless steel flat washer</t>
  </si>
  <si>
    <t>47.78.15.003.3</t>
  </si>
  <si>
    <t>M3 Polyamid washers</t>
  </si>
  <si>
    <t>TOTAL</t>
  </si>
  <si>
    <t xml:space="preserve">04.86.62.130.9 </t>
  </si>
  <si>
    <t>04.95.20.125.3</t>
  </si>
  <si>
    <t>04.95.20.250.9</t>
  </si>
  <si>
    <t>44.84.50.390.0 (16,9271CHF/KG)</t>
  </si>
  <si>
    <t>37.30.35.074.3 (remov assembly)</t>
  </si>
  <si>
    <t>bottle</t>
  </si>
  <si>
    <t>Soldering tin (Pb62% Sn36% Ag2%) Ø1,2</t>
  </si>
  <si>
    <t>Plastic insulation yellow tape width 25mm</t>
  </si>
  <si>
    <t>Cotton plasticised Tape 25mm x 0,3 black</t>
  </si>
  <si>
    <t>Paper tape width 50mm x 0,12</t>
  </si>
  <si>
    <t>Double stick tape 12mm x 0,1</t>
  </si>
  <si>
    <t>Double stick tape 50mm x 0,1</t>
  </si>
  <si>
    <t>Kg</t>
  </si>
  <si>
    <t>8b</t>
  </si>
  <si>
    <t xml:space="preserve"> Patch panels HV Jupitor</t>
  </si>
  <si>
    <t>8c</t>
  </si>
  <si>
    <t>Copper Cooling FEB plates</t>
  </si>
  <si>
    <t>Tooling</t>
  </si>
  <si>
    <t>Materials</t>
  </si>
  <si>
    <t>Sub Total</t>
  </si>
  <si>
    <t>Gas-gaps fixation L-brackets (4 types)</t>
  </si>
  <si>
    <t>voir EDH 4586561</t>
  </si>
  <si>
    <t xml:space="preserve">Raytronics AG </t>
  </si>
  <si>
    <t>ATUM-12/4-0 voir EDH 4614881</t>
  </si>
  <si>
    <t>Heat Shrinkable with adhesive Ø12-4mm</t>
  </si>
  <si>
    <t>Heat shrinkable  tube  (Ø4.8/2.4mm)</t>
  </si>
  <si>
    <t>Heat Shrinkable Ø12.5mm</t>
  </si>
  <si>
    <t>Spare Nuts Sagana for Ø8mm</t>
  </si>
  <si>
    <t xml:space="preserve"> Patch panels </t>
  </si>
  <si>
    <t>04.61.11.145.5</t>
  </si>
  <si>
    <t>29.20.01.362.9 (27,58CH/Roll)</t>
  </si>
  <si>
    <t>4764975 - 11/10/11</t>
  </si>
  <si>
    <t>Order EDH + Date</t>
  </si>
  <si>
    <t>4766561 - 11/10/11</t>
  </si>
  <si>
    <t>4768406 - 13/10/11</t>
  </si>
  <si>
    <t>47.78.15.006.0 / BN671-1755579</t>
  </si>
  <si>
    <t>47.43.77.030.3 / BN629-1241613</t>
  </si>
  <si>
    <t>47.62.71.200.9 / BN612 - 1670697</t>
  </si>
  <si>
    <t>47.78.78.030.8 / BN1075 - 1404938</t>
  </si>
  <si>
    <t>47.78.15.005.1 / BN671 - 1253387</t>
  </si>
  <si>
    <t>4772929 - 18/10/11</t>
  </si>
  <si>
    <t>4772884 - 18/10/11</t>
  </si>
  <si>
    <t>Torque wrench  20Nm</t>
  </si>
  <si>
    <t>4767239 - 12/10/11</t>
  </si>
  <si>
    <t>4768957 - 13/10/11</t>
  </si>
  <si>
    <t>-</t>
  </si>
  <si>
    <t>to be purchased</t>
  </si>
  <si>
    <t>4776543 - 21/10/11</t>
  </si>
  <si>
    <t>28.000.512-019</t>
  </si>
  <si>
    <t>23.100.152-040</t>
  </si>
  <si>
    <t>HV Jupitor Chassis male</t>
  </si>
  <si>
    <t>Quantity for 40 chambers. 20 Type 2 &amp; 20 Type 3</t>
  </si>
  <si>
    <t>4?</t>
  </si>
  <si>
    <t>6?</t>
  </si>
  <si>
    <t>Spare Sagana front SS ferrules for Ø8mm</t>
  </si>
  <si>
    <t xml:space="preserve">41.40.35.568.8 </t>
  </si>
  <si>
    <t xml:space="preserve">41.40.35.368.4 </t>
  </si>
  <si>
    <t>xx</t>
  </si>
  <si>
    <t>M6×12 screws  SS Con head allan key RE4/2</t>
  </si>
  <si>
    <t>M6×12 screws SS  Con head allan key RE4/3</t>
  </si>
  <si>
    <t>M3x16 Chc Stainless steel screws A4</t>
  </si>
  <si>
    <t>BN612-1233831</t>
  </si>
  <si>
    <t>Orapi thread locking compound (blue 303) eq Loctite 245</t>
  </si>
  <si>
    <t>4923483-11/04/12</t>
  </si>
  <si>
    <t>BN 616 A2 - 1235346</t>
  </si>
  <si>
    <t>4924106 - 12/04/12</t>
  </si>
  <si>
    <t>Spare Sagana Rear SS ferrules for Ø8mm</t>
  </si>
  <si>
    <t>4923483 - 11/04/12</t>
  </si>
  <si>
    <t>1 roll of 40m</t>
  </si>
  <si>
    <t>2 rolls</t>
  </si>
  <si>
    <t>1 roll</t>
  </si>
  <si>
    <t>Replaced by BN612</t>
  </si>
  <si>
    <t>30m</t>
  </si>
  <si>
    <t>3m</t>
  </si>
  <si>
    <t>7km delivered to Pakistan</t>
  </si>
  <si>
    <t>40m= 3 rolls</t>
  </si>
  <si>
    <t>1 Can of 5L</t>
  </si>
  <si>
    <t>10 Cans of 0,5L</t>
  </si>
  <si>
    <t>1 pot + 1catalyst</t>
  </si>
  <si>
    <t>Provide 12 Chb Type RE4/2 to INDIA</t>
  </si>
  <si>
    <t>Qty to ship to INDIA</t>
  </si>
  <si>
    <t>1000 !!</t>
  </si>
  <si>
    <t>1 coil of 60m</t>
  </si>
  <si>
    <t>15m</t>
  </si>
  <si>
    <t>6 x 1,2m=7,2m</t>
  </si>
  <si>
    <t>25m</t>
  </si>
  <si>
    <t>Doc created 17/07/2012</t>
  </si>
  <si>
    <t>Not for INDIA</t>
  </si>
  <si>
    <t>Input  from JF PERNOT 26 July 2012</t>
  </si>
  <si>
    <t>M3 Hex Stainless steel nuts RE4/2 ????</t>
  </si>
  <si>
    <t>M3 Hex Stainless steel nuts RE4/3 ????</t>
  </si>
  <si>
    <t>Should be</t>
  </si>
  <si>
    <t>1 Roll of 100m</t>
  </si>
  <si>
    <t>33b</t>
  </si>
  <si>
    <t>CPE Tripolar connector</t>
  </si>
  <si>
    <t>23.100.052.045</t>
  </si>
  <si>
    <t xml:space="preserve">Should be  </t>
  </si>
  <si>
    <t>80m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</si>
</sst>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1" fillId="4" borderId="4" xfId="0" applyNumberFormat="1" applyFont="1" applyFill="1" applyBorder="1" applyAlignment="1">
      <alignment horizontal="center" wrapText="1"/>
    </xf>
    <xf numFmtId="0" fontId="1" fillId="4" borderId="2" xfId="0" applyNumberFormat="1" applyFont="1" applyFill="1" applyBorder="1" applyAlignment="1">
      <alignment horizontal="center" wrapText="1"/>
    </xf>
    <xf numFmtId="0" fontId="1" fillId="4" borderId="1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3" xfId="0" applyBorder="1"/>
    <xf numFmtId="0" fontId="0" fillId="4" borderId="0" xfId="0" applyFill="1" applyBorder="1"/>
    <xf numFmtId="0" fontId="0" fillId="0" borderId="1" xfId="0" applyFill="1" applyBorder="1"/>
    <xf numFmtId="0" fontId="0" fillId="0" borderId="12" xfId="0" applyBorder="1"/>
    <xf numFmtId="0" fontId="0" fillId="0" borderId="7" xfId="0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0" fillId="0" borderId="0" xfId="0" applyNumberFormat="1"/>
    <xf numFmtId="0" fontId="5" fillId="4" borderId="9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1" fillId="5" borderId="2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0" fillId="4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ill="1"/>
    <xf numFmtId="0" fontId="6" fillId="5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5" fillId="6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1" fillId="6" borderId="2" xfId="0" applyNumberFormat="1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wrapText="1"/>
    </xf>
    <xf numFmtId="0" fontId="1" fillId="4" borderId="9" xfId="0" applyNumberFormat="1" applyFont="1" applyFill="1" applyBorder="1" applyAlignment="1">
      <alignment horizontal="center" wrapText="1"/>
    </xf>
    <xf numFmtId="0" fontId="0" fillId="7" borderId="0" xfId="0" applyFill="1"/>
    <xf numFmtId="0" fontId="1" fillId="7" borderId="2" xfId="0" applyNumberFormat="1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15" fontId="0" fillId="7" borderId="0" xfId="0" applyNumberFormat="1" applyFill="1"/>
    <xf numFmtId="0" fontId="0" fillId="8" borderId="1" xfId="0" applyFill="1" applyBorder="1" applyAlignment="1">
      <alignment wrapText="1"/>
    </xf>
    <xf numFmtId="0" fontId="0" fillId="8" borderId="0" xfId="0" applyFill="1"/>
    <xf numFmtId="0" fontId="1" fillId="8" borderId="2" xfId="0" applyNumberFormat="1" applyFont="1" applyFill="1" applyBorder="1" applyAlignment="1">
      <alignment horizontal="center" wrapText="1"/>
    </xf>
    <xf numFmtId="0" fontId="10" fillId="8" borderId="2" xfId="0" applyNumberFormat="1" applyFont="1" applyFill="1" applyBorder="1" applyAlignment="1">
      <alignment horizontal="center" wrapText="1"/>
    </xf>
    <xf numFmtId="0" fontId="5" fillId="8" borderId="2" xfId="0" applyNumberFormat="1" applyFont="1" applyFill="1" applyBorder="1" applyAlignment="1">
      <alignment horizontal="center" wrapText="1"/>
    </xf>
    <xf numFmtId="0" fontId="5" fillId="4" borderId="13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1" fillId="0" borderId="0" xfId="0" applyFont="1"/>
    <xf numFmtId="0" fontId="0" fillId="9" borderId="0" xfId="0" applyFill="1"/>
    <xf numFmtId="0" fontId="1" fillId="9" borderId="4" xfId="0" applyNumberFormat="1" applyFont="1" applyFill="1" applyBorder="1" applyAlignment="1">
      <alignment horizontal="center" wrapText="1"/>
    </xf>
    <xf numFmtId="0" fontId="1" fillId="9" borderId="8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1" fillId="9" borderId="1" xfId="0" applyNumberFormat="1" applyFont="1" applyFill="1" applyBorder="1" applyAlignment="1">
      <alignment horizontal="center" wrapText="1"/>
    </xf>
    <xf numFmtId="0" fontId="1" fillId="9" borderId="0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 wrapText="1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15" fontId="0" fillId="9" borderId="0" xfId="0" applyNumberFormat="1" applyFill="1"/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1" fillId="9" borderId="2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 wrapText="1"/>
    </xf>
    <xf numFmtId="0" fontId="10" fillId="9" borderId="14" xfId="0" applyNumberFormat="1" applyFont="1" applyFill="1" applyBorder="1" applyAlignment="1">
      <alignment horizontal="center" wrapText="1"/>
    </xf>
    <xf numFmtId="0" fontId="10" fillId="9" borderId="9" xfId="0" applyNumberFormat="1" applyFont="1" applyFill="1" applyBorder="1" applyAlignment="1">
      <alignment horizontal="center" wrapText="1"/>
    </xf>
    <xf numFmtId="0" fontId="5" fillId="9" borderId="2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left" wrapText="1"/>
    </xf>
    <xf numFmtId="15" fontId="12" fillId="0" borderId="0" xfId="0" applyNumberFormat="1" applyFont="1" applyAlignment="1">
      <alignment horizontal="left"/>
    </xf>
    <xf numFmtId="0" fontId="1" fillId="10" borderId="2" xfId="0" applyNumberFormat="1" applyFont="1" applyFill="1" applyBorder="1" applyAlignment="1">
      <alignment horizontal="center" wrapText="1"/>
    </xf>
    <xf numFmtId="0" fontId="10" fillId="10" borderId="2" xfId="0" applyNumberFormat="1" applyFont="1" applyFill="1" applyBorder="1" applyAlignment="1">
      <alignment horizontal="center" wrapText="1"/>
    </xf>
    <xf numFmtId="0" fontId="0" fillId="10" borderId="0" xfId="0" applyFill="1" applyBorder="1" applyAlignment="1">
      <alignment horizontal="center"/>
    </xf>
    <xf numFmtId="0" fontId="13" fillId="0" borderId="1" xfId="0" applyFont="1" applyBorder="1"/>
    <xf numFmtId="0" fontId="0" fillId="0" borderId="0" xfId="0" applyAlignment="1">
      <alignment horizontal="center" vertical="center"/>
    </xf>
    <xf numFmtId="0" fontId="0" fillId="9" borderId="7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51"/>
  <sheetViews>
    <sheetView tabSelected="1" topLeftCell="B121" zoomScale="80" zoomScaleNormal="100" zoomScalePageLayoutView="80" workbookViewId="0">
      <selection activeCell="D137" sqref="D137"/>
    </sheetView>
  </sheetViews>
  <sheetFormatPr defaultColWidth="8.88671875" defaultRowHeight="14.4"/>
  <cols>
    <col min="1" max="1" width="17" customWidth="1"/>
    <col min="2" max="2" width="53.109375" customWidth="1"/>
    <col min="3" max="3" width="28.33203125" customWidth="1"/>
    <col min="4" max="4" width="32.109375" customWidth="1"/>
    <col min="5" max="5" width="13.44140625" style="78" customWidth="1"/>
    <col min="6" max="6" width="9.6640625" customWidth="1"/>
    <col min="7" max="7" width="13.44140625" customWidth="1"/>
    <col min="8" max="8" width="0.109375" customWidth="1"/>
    <col min="9" max="9" width="14.44140625" hidden="1" customWidth="1"/>
    <col min="10" max="10" width="20.6640625" hidden="1" customWidth="1"/>
    <col min="11" max="11" width="20.33203125" style="78" customWidth="1"/>
    <col min="12" max="12" width="19.44140625" customWidth="1"/>
  </cols>
  <sheetData>
    <row r="1" spans="1:11" ht="30">
      <c r="B1" s="77" t="s">
        <v>264</v>
      </c>
      <c r="C1" s="7" t="s">
        <v>79</v>
      </c>
      <c r="D1" s="7"/>
    </row>
    <row r="2" spans="1:11" ht="30">
      <c r="B2" s="98" t="s">
        <v>271</v>
      </c>
      <c r="C2" s="7"/>
      <c r="D2" s="7"/>
    </row>
    <row r="3" spans="1:11">
      <c r="C3" s="6" t="s">
        <v>80</v>
      </c>
      <c r="D3" s="6"/>
      <c r="F3" s="6"/>
      <c r="G3" s="6"/>
      <c r="H3" s="6"/>
    </row>
    <row r="4" spans="1:11" ht="14.25" customHeight="1"/>
    <row r="5" spans="1:11" ht="14.25" customHeight="1"/>
    <row r="6" spans="1:11" ht="14.25" customHeight="1">
      <c r="C6" s="6" t="s">
        <v>78</v>
      </c>
      <c r="D6" s="6"/>
    </row>
    <row r="7" spans="1:11" ht="28.5" customHeight="1">
      <c r="A7" s="59" t="s">
        <v>114</v>
      </c>
      <c r="B7" s="60" t="s">
        <v>151</v>
      </c>
      <c r="C7" s="60" t="s">
        <v>115</v>
      </c>
      <c r="D7" s="5"/>
    </row>
    <row r="8" spans="1:11" ht="30" customHeight="1">
      <c r="A8" s="5"/>
      <c r="B8" s="5"/>
      <c r="C8" s="61" t="s">
        <v>150</v>
      </c>
      <c r="D8" s="5"/>
      <c r="E8" s="104" t="s">
        <v>117</v>
      </c>
      <c r="F8" s="21" t="s">
        <v>61</v>
      </c>
      <c r="G8" s="21"/>
      <c r="H8" s="21"/>
      <c r="I8" s="105" t="s">
        <v>236</v>
      </c>
      <c r="J8" s="70"/>
      <c r="K8" s="90"/>
    </row>
    <row r="9" spans="1:11" ht="28.8">
      <c r="A9" s="5"/>
      <c r="B9" s="5"/>
      <c r="C9" s="5" t="s">
        <v>116</v>
      </c>
      <c r="D9" s="5" t="s">
        <v>82</v>
      </c>
      <c r="E9" s="104"/>
      <c r="F9" s="21" t="s">
        <v>62</v>
      </c>
      <c r="G9" s="21" t="s">
        <v>93</v>
      </c>
      <c r="H9" s="21"/>
      <c r="I9" s="106"/>
      <c r="J9" s="70" t="s">
        <v>217</v>
      </c>
      <c r="K9" s="91" t="s">
        <v>265</v>
      </c>
    </row>
    <row r="10" spans="1:11" ht="15" thickBot="1">
      <c r="F10" s="22"/>
      <c r="G10" s="22" t="s">
        <v>95</v>
      </c>
      <c r="H10" s="22"/>
      <c r="I10" s="65"/>
      <c r="J10" s="71"/>
    </row>
    <row r="11" spans="1:11" ht="29.4" thickTop="1" thickBot="1">
      <c r="A11" s="1">
        <v>1</v>
      </c>
      <c r="B11" s="32" t="s">
        <v>163</v>
      </c>
      <c r="C11" s="5" t="s">
        <v>112</v>
      </c>
      <c r="D11" s="42" t="s">
        <v>118</v>
      </c>
      <c r="E11" s="79">
        <v>3</v>
      </c>
      <c r="F11" s="23" t="s">
        <v>141</v>
      </c>
      <c r="G11" s="24"/>
      <c r="H11" s="24" t="s">
        <v>176</v>
      </c>
      <c r="I11" s="66">
        <f>E11*40</f>
        <v>120</v>
      </c>
      <c r="J11" s="72" t="s">
        <v>230</v>
      </c>
      <c r="K11" s="92"/>
    </row>
    <row r="12" spans="1:11" ht="29.4" thickTop="1" thickBot="1">
      <c r="A12" s="1">
        <v>2</v>
      </c>
      <c r="B12" s="5" t="s">
        <v>105</v>
      </c>
      <c r="C12" s="5" t="s">
        <v>113</v>
      </c>
      <c r="D12" s="42" t="s">
        <v>118</v>
      </c>
      <c r="E12" s="80">
        <v>1</v>
      </c>
      <c r="F12" s="23" t="s">
        <v>141</v>
      </c>
      <c r="G12" s="24"/>
      <c r="H12" s="24" t="s">
        <v>176</v>
      </c>
      <c r="I12" s="66">
        <f t="shared" ref="I12:I32" si="0">E12*40</f>
        <v>40</v>
      </c>
      <c r="J12" s="72" t="s">
        <v>230</v>
      </c>
      <c r="K12" s="92">
        <v>12</v>
      </c>
    </row>
    <row r="13" spans="1:11" ht="29.4" thickTop="1" thickBot="1">
      <c r="A13" s="1">
        <v>3</v>
      </c>
      <c r="B13" s="5" t="s">
        <v>106</v>
      </c>
      <c r="C13" s="5" t="s">
        <v>113</v>
      </c>
      <c r="D13" s="42" t="s">
        <v>118</v>
      </c>
      <c r="E13" s="80">
        <v>1</v>
      </c>
      <c r="F13" s="23" t="s">
        <v>141</v>
      </c>
      <c r="G13" s="24"/>
      <c r="H13" s="24" t="s">
        <v>176</v>
      </c>
      <c r="I13" s="66">
        <f t="shared" si="0"/>
        <v>40</v>
      </c>
      <c r="J13" s="72" t="s">
        <v>230</v>
      </c>
      <c r="K13" s="92">
        <v>12</v>
      </c>
    </row>
    <row r="14" spans="1:11" ht="29.4" thickTop="1" thickBot="1">
      <c r="A14" s="1">
        <v>4</v>
      </c>
      <c r="B14" s="5" t="s">
        <v>107</v>
      </c>
      <c r="C14" s="5" t="s">
        <v>113</v>
      </c>
      <c r="D14" s="42" t="s">
        <v>118</v>
      </c>
      <c r="E14" s="80">
        <v>3</v>
      </c>
      <c r="F14" s="23" t="s">
        <v>141</v>
      </c>
      <c r="G14" s="24"/>
      <c r="H14" s="24" t="s">
        <v>176</v>
      </c>
      <c r="I14" s="66">
        <f t="shared" si="0"/>
        <v>120</v>
      </c>
      <c r="J14" s="72" t="s">
        <v>230</v>
      </c>
      <c r="K14" s="92">
        <v>36</v>
      </c>
    </row>
    <row r="15" spans="1:11" ht="29.4" thickTop="1" thickBot="1">
      <c r="A15" s="1">
        <v>5</v>
      </c>
      <c r="B15" s="5" t="s">
        <v>108</v>
      </c>
      <c r="C15" s="5" t="s">
        <v>113</v>
      </c>
      <c r="D15" s="42" t="s">
        <v>118</v>
      </c>
      <c r="E15" s="80">
        <v>1</v>
      </c>
      <c r="F15" s="23" t="s">
        <v>141</v>
      </c>
      <c r="G15" s="24"/>
      <c r="H15" s="24" t="s">
        <v>176</v>
      </c>
      <c r="I15" s="66">
        <f t="shared" si="0"/>
        <v>40</v>
      </c>
      <c r="J15" s="72" t="s">
        <v>230</v>
      </c>
      <c r="K15" s="92">
        <v>12</v>
      </c>
    </row>
    <row r="16" spans="1:11" ht="15.6" thickTop="1" thickBot="1">
      <c r="A16" s="1">
        <v>6</v>
      </c>
      <c r="B16" s="5" t="s">
        <v>205</v>
      </c>
      <c r="C16" s="9" t="s">
        <v>31</v>
      </c>
      <c r="D16" s="42" t="s">
        <v>118</v>
      </c>
      <c r="E16" s="80">
        <v>4</v>
      </c>
      <c r="F16" s="23" t="s">
        <v>141</v>
      </c>
      <c r="G16" s="24">
        <v>40</v>
      </c>
      <c r="H16" s="24"/>
      <c r="I16" s="66">
        <f t="shared" si="0"/>
        <v>160</v>
      </c>
      <c r="J16" s="72" t="s">
        <v>230</v>
      </c>
      <c r="K16" s="92"/>
    </row>
    <row r="17" spans="1:11" ht="15.6" thickTop="1" thickBot="1">
      <c r="A17" s="1" t="s">
        <v>42</v>
      </c>
      <c r="B17" s="32" t="s">
        <v>159</v>
      </c>
      <c r="C17" s="32" t="s">
        <v>160</v>
      </c>
      <c r="D17" s="42" t="s">
        <v>118</v>
      </c>
      <c r="E17" s="80">
        <v>1</v>
      </c>
      <c r="F17" s="23" t="s">
        <v>141</v>
      </c>
      <c r="G17" s="24">
        <v>4.5</v>
      </c>
      <c r="H17" s="24"/>
      <c r="I17" s="66">
        <f t="shared" si="0"/>
        <v>40</v>
      </c>
      <c r="J17" s="72" t="s">
        <v>230</v>
      </c>
      <c r="K17" s="92"/>
    </row>
    <row r="18" spans="1:11" ht="29.4" thickTop="1" thickBot="1">
      <c r="A18" s="1">
        <v>7</v>
      </c>
      <c r="B18" s="5" t="s">
        <v>110</v>
      </c>
      <c r="C18" s="9" t="s">
        <v>31</v>
      </c>
      <c r="D18" s="42" t="s">
        <v>118</v>
      </c>
      <c r="E18" s="80">
        <v>3</v>
      </c>
      <c r="F18" s="23" t="s">
        <v>141</v>
      </c>
      <c r="G18" s="24"/>
      <c r="H18" s="41" t="s">
        <v>176</v>
      </c>
      <c r="I18" s="66">
        <f t="shared" si="0"/>
        <v>120</v>
      </c>
      <c r="J18" s="72" t="s">
        <v>230</v>
      </c>
      <c r="K18" s="92"/>
    </row>
    <row r="19" spans="1:11" ht="15.6" thickTop="1" thickBot="1">
      <c r="A19" s="1">
        <v>8</v>
      </c>
      <c r="B19" s="5" t="s">
        <v>213</v>
      </c>
      <c r="C19" s="32" t="s">
        <v>152</v>
      </c>
      <c r="D19" s="42" t="s">
        <v>118</v>
      </c>
      <c r="E19" s="80">
        <v>1</v>
      </c>
      <c r="F19" s="23" t="s">
        <v>141</v>
      </c>
      <c r="G19" s="53">
        <v>20</v>
      </c>
      <c r="H19" s="38"/>
      <c r="I19" s="66">
        <f t="shared" si="0"/>
        <v>40</v>
      </c>
      <c r="J19" s="72" t="s">
        <v>230</v>
      </c>
      <c r="K19" s="92"/>
    </row>
    <row r="20" spans="1:11" s="12" customFormat="1" ht="15.6" thickTop="1" thickBot="1">
      <c r="A20" s="54" t="s">
        <v>198</v>
      </c>
      <c r="B20" s="32" t="s">
        <v>199</v>
      </c>
      <c r="C20" s="32" t="s">
        <v>152</v>
      </c>
      <c r="D20" s="42" t="s">
        <v>118</v>
      </c>
      <c r="E20" s="80">
        <v>1</v>
      </c>
      <c r="F20" s="23" t="s">
        <v>141</v>
      </c>
      <c r="G20" s="53">
        <v>20</v>
      </c>
      <c r="H20" s="38"/>
      <c r="I20" s="66">
        <f t="shared" si="0"/>
        <v>40</v>
      </c>
      <c r="J20" s="72" t="s">
        <v>230</v>
      </c>
      <c r="K20" s="92"/>
    </row>
    <row r="21" spans="1:11" ht="16.8" thickTop="1" thickBot="1">
      <c r="A21" s="1">
        <v>9</v>
      </c>
      <c r="B21" s="5" t="s">
        <v>154</v>
      </c>
      <c r="C21" s="9" t="s">
        <v>31</v>
      </c>
      <c r="D21" s="8" t="s">
        <v>125</v>
      </c>
      <c r="E21" s="80">
        <v>6</v>
      </c>
      <c r="F21" s="23" t="s">
        <v>63</v>
      </c>
      <c r="G21" s="38">
        <v>25.73</v>
      </c>
      <c r="H21" s="38"/>
      <c r="I21" s="66">
        <f t="shared" si="0"/>
        <v>240</v>
      </c>
      <c r="J21" s="73" t="s">
        <v>248</v>
      </c>
      <c r="K21" s="93"/>
    </row>
    <row r="22" spans="1:11" ht="16.8" thickTop="1" thickBot="1">
      <c r="A22" s="1">
        <v>10</v>
      </c>
      <c r="B22" s="5" t="s">
        <v>10</v>
      </c>
      <c r="C22" s="9" t="s">
        <v>11</v>
      </c>
      <c r="D22" s="18" t="s">
        <v>32</v>
      </c>
      <c r="E22" s="81">
        <v>4</v>
      </c>
      <c r="F22" s="23" t="s">
        <v>141</v>
      </c>
      <c r="G22" s="25">
        <v>2</v>
      </c>
      <c r="H22" s="38"/>
      <c r="I22" s="66">
        <f t="shared" si="0"/>
        <v>160</v>
      </c>
      <c r="J22" s="73" t="s">
        <v>231</v>
      </c>
      <c r="K22" s="93">
        <v>60</v>
      </c>
    </row>
    <row r="23" spans="1:11" ht="15.6" thickTop="1" thickBot="1">
      <c r="A23" s="1"/>
      <c r="B23" s="5"/>
      <c r="C23" s="9"/>
      <c r="D23" s="9"/>
      <c r="E23" s="82"/>
      <c r="F23" s="32"/>
      <c r="G23" s="32"/>
      <c r="H23" s="32"/>
      <c r="I23" s="66"/>
      <c r="J23" s="72" t="s">
        <v>230</v>
      </c>
      <c r="K23" s="92"/>
    </row>
    <row r="24" spans="1:11" ht="29.4" thickTop="1" thickBot="1">
      <c r="A24" s="1" t="s">
        <v>147</v>
      </c>
      <c r="B24" s="5" t="s">
        <v>109</v>
      </c>
      <c r="C24" s="9" t="s">
        <v>30</v>
      </c>
      <c r="D24" s="36" t="s">
        <v>118</v>
      </c>
      <c r="E24" s="83" t="s">
        <v>238</v>
      </c>
      <c r="F24" s="23" t="s">
        <v>141</v>
      </c>
      <c r="G24" s="64"/>
      <c r="H24" s="24" t="s">
        <v>176</v>
      </c>
      <c r="I24" s="66" t="e">
        <f t="shared" si="0"/>
        <v>#VALUE!</v>
      </c>
      <c r="J24" s="72" t="s">
        <v>230</v>
      </c>
      <c r="K24" s="99"/>
    </row>
    <row r="25" spans="1:11" ht="15.6" thickTop="1" thickBot="1">
      <c r="A25" s="1" t="s">
        <v>148</v>
      </c>
      <c r="B25" s="32" t="s">
        <v>146</v>
      </c>
      <c r="C25" s="32" t="s">
        <v>161</v>
      </c>
      <c r="D25" s="36" t="s">
        <v>118</v>
      </c>
      <c r="E25" s="83">
        <v>1</v>
      </c>
      <c r="F25" s="23" t="s">
        <v>141</v>
      </c>
      <c r="G25" s="26">
        <v>4.5</v>
      </c>
      <c r="H25" s="39"/>
      <c r="I25" s="66">
        <f t="shared" si="0"/>
        <v>40</v>
      </c>
      <c r="J25" s="72" t="s">
        <v>230</v>
      </c>
      <c r="K25" s="99"/>
    </row>
    <row r="26" spans="1:11" ht="29.4" thickTop="1" thickBot="1">
      <c r="A26" s="1" t="s">
        <v>43</v>
      </c>
      <c r="B26" s="5" t="s">
        <v>110</v>
      </c>
      <c r="C26" s="9" t="s">
        <v>30</v>
      </c>
      <c r="D26" s="36" t="s">
        <v>118</v>
      </c>
      <c r="E26" s="83" t="s">
        <v>237</v>
      </c>
      <c r="F26" s="23" t="s">
        <v>141</v>
      </c>
      <c r="G26" s="62"/>
      <c r="H26" s="41" t="s">
        <v>176</v>
      </c>
      <c r="I26" s="66" t="e">
        <f t="shared" si="0"/>
        <v>#VALUE!</v>
      </c>
      <c r="J26" s="72" t="s">
        <v>230</v>
      </c>
      <c r="K26" s="99"/>
    </row>
    <row r="27" spans="1:11" ht="15.6" thickTop="1" thickBot="1">
      <c r="A27" s="1" t="s">
        <v>44</v>
      </c>
      <c r="B27" s="5" t="s">
        <v>111</v>
      </c>
      <c r="C27" s="32" t="s">
        <v>153</v>
      </c>
      <c r="D27" s="36" t="s">
        <v>118</v>
      </c>
      <c r="E27" s="80">
        <v>1</v>
      </c>
      <c r="F27" s="23" t="s">
        <v>141</v>
      </c>
      <c r="G27" s="53">
        <v>20</v>
      </c>
      <c r="H27" s="24"/>
      <c r="I27" s="66">
        <f t="shared" si="0"/>
        <v>40</v>
      </c>
      <c r="J27" s="72" t="s">
        <v>230</v>
      </c>
      <c r="K27" s="99"/>
    </row>
    <row r="28" spans="1:11" s="12" customFormat="1" ht="15.6" thickTop="1" thickBot="1">
      <c r="A28" s="54" t="s">
        <v>200</v>
      </c>
      <c r="B28" s="32" t="s">
        <v>199</v>
      </c>
      <c r="C28" s="32" t="s">
        <v>153</v>
      </c>
      <c r="D28" s="36" t="s">
        <v>118</v>
      </c>
      <c r="E28" s="80">
        <v>1</v>
      </c>
      <c r="F28" s="23" t="s">
        <v>141</v>
      </c>
      <c r="G28" s="53">
        <v>20</v>
      </c>
      <c r="H28" s="24"/>
      <c r="I28" s="66">
        <f t="shared" si="0"/>
        <v>40</v>
      </c>
      <c r="J28" s="72" t="s">
        <v>230</v>
      </c>
      <c r="K28" s="99"/>
    </row>
    <row r="29" spans="1:11" ht="16.8" thickTop="1" thickBot="1">
      <c r="A29" s="1" t="s">
        <v>45</v>
      </c>
      <c r="B29" s="5" t="s">
        <v>154</v>
      </c>
      <c r="C29" s="9" t="s">
        <v>30</v>
      </c>
      <c r="D29" s="5" t="s">
        <v>188</v>
      </c>
      <c r="E29" s="83">
        <v>6</v>
      </c>
      <c r="F29" s="23" t="s">
        <v>63</v>
      </c>
      <c r="G29" s="63">
        <v>25.73</v>
      </c>
      <c r="H29" s="24"/>
      <c r="I29" s="66">
        <f t="shared" si="0"/>
        <v>240</v>
      </c>
      <c r="J29" s="73" t="s">
        <v>248</v>
      </c>
      <c r="K29" s="99"/>
    </row>
    <row r="30" spans="1:11" ht="15.6" thickTop="1" thickBot="1">
      <c r="A30" s="40">
        <v>11</v>
      </c>
      <c r="B30" s="9"/>
      <c r="C30" s="9"/>
      <c r="D30" s="5"/>
      <c r="E30" s="83"/>
      <c r="F30" s="23"/>
      <c r="G30" s="24"/>
      <c r="H30" s="24"/>
      <c r="I30" s="66"/>
      <c r="J30" s="72" t="s">
        <v>230</v>
      </c>
      <c r="K30" s="92"/>
    </row>
    <row r="31" spans="1:11" ht="15.6" thickTop="1" thickBot="1">
      <c r="A31" s="1">
        <v>12</v>
      </c>
      <c r="B31" s="5" t="s">
        <v>201</v>
      </c>
      <c r="C31" s="9" t="s">
        <v>36</v>
      </c>
      <c r="D31" s="36" t="s">
        <v>118</v>
      </c>
      <c r="E31" s="83">
        <v>1</v>
      </c>
      <c r="F31" s="23" t="s">
        <v>141</v>
      </c>
      <c r="G31" s="53">
        <v>565</v>
      </c>
      <c r="H31" s="24"/>
      <c r="I31" s="66">
        <f t="shared" si="0"/>
        <v>40</v>
      </c>
      <c r="J31" s="72" t="s">
        <v>230</v>
      </c>
      <c r="K31" s="92"/>
    </row>
    <row r="32" spans="1:11" ht="21.75" customHeight="1" thickTop="1" thickBot="1">
      <c r="A32" s="1" t="s">
        <v>46</v>
      </c>
      <c r="B32" s="5" t="s">
        <v>201</v>
      </c>
      <c r="C32" s="9" t="s">
        <v>149</v>
      </c>
      <c r="D32" s="36" t="s">
        <v>118</v>
      </c>
      <c r="E32" s="83">
        <v>1</v>
      </c>
      <c r="F32" s="23" t="s">
        <v>141</v>
      </c>
      <c r="G32" s="53">
        <v>620</v>
      </c>
      <c r="H32" s="24"/>
      <c r="I32" s="66">
        <f t="shared" si="0"/>
        <v>40</v>
      </c>
      <c r="J32" s="72" t="s">
        <v>230</v>
      </c>
      <c r="K32" s="99"/>
    </row>
    <row r="33" spans="1:11" ht="21.75" customHeight="1" thickTop="1">
      <c r="A33" s="1"/>
      <c r="B33" s="8"/>
      <c r="C33" s="15"/>
      <c r="D33" s="44" t="s">
        <v>204</v>
      </c>
      <c r="E33" s="84"/>
      <c r="F33" s="28"/>
      <c r="G33" s="45">
        <f>SUM(G11:G32)</f>
        <v>1367.46</v>
      </c>
      <c r="H33" s="28"/>
      <c r="I33" s="28"/>
      <c r="J33" s="28"/>
      <c r="K33" s="84"/>
    </row>
    <row r="34" spans="1:11">
      <c r="A34" s="2" t="s">
        <v>119</v>
      </c>
      <c r="F34" s="12"/>
      <c r="G34" s="12"/>
      <c r="H34" s="12"/>
      <c r="I34" s="12"/>
      <c r="J34" s="12"/>
    </row>
    <row r="35" spans="1:11">
      <c r="A35" s="2" t="s">
        <v>120</v>
      </c>
      <c r="F35" s="12"/>
      <c r="G35" s="12"/>
      <c r="H35" s="12"/>
      <c r="I35" s="12"/>
      <c r="J35" s="12"/>
    </row>
    <row r="36" spans="1:11">
      <c r="F36" s="12"/>
      <c r="G36" s="12"/>
      <c r="H36" s="12"/>
      <c r="I36" s="12"/>
      <c r="J36" s="12"/>
    </row>
    <row r="37" spans="1:11" ht="15" thickBot="1">
      <c r="F37" s="12"/>
      <c r="G37" s="12"/>
      <c r="H37" s="12"/>
      <c r="I37" s="12"/>
      <c r="J37" s="12"/>
    </row>
    <row r="38" spans="1:11" ht="16.8" thickTop="1" thickBot="1">
      <c r="A38" s="1">
        <v>13</v>
      </c>
      <c r="B38" s="5" t="s">
        <v>164</v>
      </c>
      <c r="C38" s="5" t="s">
        <v>83</v>
      </c>
      <c r="D38" s="5" t="s">
        <v>121</v>
      </c>
      <c r="E38" s="85">
        <v>4</v>
      </c>
      <c r="F38" s="23" t="s">
        <v>141</v>
      </c>
      <c r="G38" s="20">
        <v>0.56000000000000005</v>
      </c>
      <c r="H38" s="43"/>
      <c r="I38" s="66">
        <f>E38*20</f>
        <v>80</v>
      </c>
      <c r="J38" s="73" t="s">
        <v>216</v>
      </c>
      <c r="K38" s="94">
        <v>100</v>
      </c>
    </row>
    <row r="39" spans="1:11" ht="16.8" thickTop="1" thickBot="1">
      <c r="A39" s="1" t="s">
        <v>37</v>
      </c>
      <c r="B39" s="5" t="s">
        <v>169</v>
      </c>
      <c r="C39" s="5" t="s">
        <v>83</v>
      </c>
      <c r="D39" s="5" t="s">
        <v>122</v>
      </c>
      <c r="E39" s="85">
        <v>4</v>
      </c>
      <c r="F39" s="23" t="s">
        <v>141</v>
      </c>
      <c r="G39" s="20">
        <v>0.8</v>
      </c>
      <c r="H39" s="43"/>
      <c r="I39" s="66">
        <f t="shared" ref="I39:I48" si="1">E39*20</f>
        <v>80</v>
      </c>
      <c r="J39" s="73" t="s">
        <v>216</v>
      </c>
      <c r="K39" s="93">
        <v>50</v>
      </c>
    </row>
    <row r="40" spans="1:11" ht="16.8" thickTop="1" thickBot="1">
      <c r="A40" s="1" t="s">
        <v>38</v>
      </c>
      <c r="B40" s="5" t="s">
        <v>165</v>
      </c>
      <c r="C40" s="5" t="s">
        <v>83</v>
      </c>
      <c r="D40" s="5" t="s">
        <v>123</v>
      </c>
      <c r="E40" s="85">
        <v>4</v>
      </c>
      <c r="F40" s="23" t="s">
        <v>141</v>
      </c>
      <c r="G40" s="20">
        <v>2.2400000000000002</v>
      </c>
      <c r="H40" s="43"/>
      <c r="I40" s="66">
        <f t="shared" si="1"/>
        <v>80</v>
      </c>
      <c r="J40" s="73" t="s">
        <v>216</v>
      </c>
      <c r="K40" s="94">
        <v>50</v>
      </c>
    </row>
    <row r="41" spans="1:11" ht="16.8" thickTop="1" thickBot="1">
      <c r="A41" s="1">
        <v>14</v>
      </c>
      <c r="B41" s="5" t="s">
        <v>166</v>
      </c>
      <c r="C41" s="5" t="s">
        <v>83</v>
      </c>
      <c r="D41" s="5" t="s">
        <v>124</v>
      </c>
      <c r="E41" s="85">
        <v>4</v>
      </c>
      <c r="F41" s="23" t="s">
        <v>141</v>
      </c>
      <c r="G41" s="20">
        <v>16.8</v>
      </c>
      <c r="H41" s="43"/>
      <c r="I41" s="66">
        <f t="shared" si="1"/>
        <v>80</v>
      </c>
      <c r="J41" s="73" t="s">
        <v>216</v>
      </c>
      <c r="K41" s="94">
        <v>50</v>
      </c>
    </row>
    <row r="42" spans="1:11" ht="16.8" thickTop="1" thickBot="1">
      <c r="A42" s="1">
        <v>15</v>
      </c>
      <c r="B42" s="32" t="s">
        <v>167</v>
      </c>
      <c r="C42" s="5" t="s">
        <v>88</v>
      </c>
      <c r="D42" s="5" t="s">
        <v>86</v>
      </c>
      <c r="E42" s="85">
        <v>4</v>
      </c>
      <c r="F42" s="23" t="s">
        <v>63</v>
      </c>
      <c r="G42" s="20">
        <v>1.32</v>
      </c>
      <c r="H42" s="43"/>
      <c r="I42" s="66">
        <f t="shared" si="1"/>
        <v>80</v>
      </c>
      <c r="J42" s="73" t="s">
        <v>218</v>
      </c>
      <c r="K42" s="95" t="s">
        <v>277</v>
      </c>
    </row>
    <row r="43" spans="1:11" ht="15.6" thickTop="1" thickBot="1">
      <c r="A43" s="1"/>
      <c r="B43" s="9"/>
      <c r="C43" s="5"/>
      <c r="D43" s="5"/>
      <c r="E43" s="85"/>
      <c r="F43" s="10"/>
      <c r="G43" s="10"/>
      <c r="H43" s="14"/>
      <c r="I43" s="17"/>
      <c r="J43" s="17"/>
      <c r="K43" s="92"/>
    </row>
    <row r="44" spans="1:11" ht="16.8" thickTop="1" thickBot="1">
      <c r="A44" s="1">
        <v>13</v>
      </c>
      <c r="B44" s="5" t="s">
        <v>168</v>
      </c>
      <c r="C44" s="5" t="s">
        <v>83</v>
      </c>
      <c r="D44" s="5" t="s">
        <v>121</v>
      </c>
      <c r="E44" s="85">
        <v>4</v>
      </c>
      <c r="F44" s="23" t="s">
        <v>141</v>
      </c>
      <c r="G44" s="20">
        <v>0.56000000000000005</v>
      </c>
      <c r="H44" s="43"/>
      <c r="I44" s="66">
        <f t="shared" si="1"/>
        <v>80</v>
      </c>
      <c r="J44" s="73" t="s">
        <v>216</v>
      </c>
      <c r="K44" s="99"/>
    </row>
    <row r="45" spans="1:11" ht="16.8" thickTop="1" thickBot="1">
      <c r="A45" s="1" t="s">
        <v>48</v>
      </c>
      <c r="B45" s="5" t="s">
        <v>170</v>
      </c>
      <c r="C45" s="5" t="s">
        <v>83</v>
      </c>
      <c r="D45" s="5" t="s">
        <v>122</v>
      </c>
      <c r="E45" s="85">
        <v>4</v>
      </c>
      <c r="F45" s="23" t="s">
        <v>141</v>
      </c>
      <c r="G45" s="20">
        <v>0.8</v>
      </c>
      <c r="H45" s="43"/>
      <c r="I45" s="66">
        <f t="shared" si="1"/>
        <v>80</v>
      </c>
      <c r="J45" s="73" t="s">
        <v>216</v>
      </c>
      <c r="K45" s="99"/>
    </row>
    <row r="46" spans="1:11" ht="16.8" thickTop="1" thickBot="1">
      <c r="A46" s="1" t="s">
        <v>49</v>
      </c>
      <c r="B46" s="5" t="s">
        <v>171</v>
      </c>
      <c r="C46" s="5" t="s">
        <v>83</v>
      </c>
      <c r="D46" s="5" t="s">
        <v>123</v>
      </c>
      <c r="E46" s="85">
        <v>4</v>
      </c>
      <c r="F46" s="23" t="s">
        <v>141</v>
      </c>
      <c r="G46" s="20">
        <v>2.2400000000000002</v>
      </c>
      <c r="H46" s="43"/>
      <c r="I46" s="66">
        <f t="shared" si="1"/>
        <v>80</v>
      </c>
      <c r="J46" s="73" t="s">
        <v>216</v>
      </c>
      <c r="K46" s="99"/>
    </row>
    <row r="47" spans="1:11" ht="16.8" thickTop="1" thickBot="1">
      <c r="A47" s="1" t="s">
        <v>50</v>
      </c>
      <c r="B47" s="5" t="s">
        <v>172</v>
      </c>
      <c r="C47" s="5" t="s">
        <v>83</v>
      </c>
      <c r="D47" s="5" t="s">
        <v>124</v>
      </c>
      <c r="E47" s="85">
        <v>4</v>
      </c>
      <c r="F47" s="23" t="s">
        <v>141</v>
      </c>
      <c r="G47" s="20">
        <v>16.8</v>
      </c>
      <c r="H47" s="43"/>
      <c r="I47" s="66">
        <f t="shared" si="1"/>
        <v>80</v>
      </c>
      <c r="J47" s="73" t="s">
        <v>216</v>
      </c>
      <c r="K47" s="99"/>
    </row>
    <row r="48" spans="1:11" ht="16.8" thickTop="1" thickBot="1">
      <c r="A48" s="1" t="s">
        <v>51</v>
      </c>
      <c r="B48" s="32" t="s">
        <v>173</v>
      </c>
      <c r="C48" s="5" t="s">
        <v>88</v>
      </c>
      <c r="D48" s="5" t="s">
        <v>86</v>
      </c>
      <c r="E48" s="85">
        <v>4</v>
      </c>
      <c r="F48" s="23" t="s">
        <v>63</v>
      </c>
      <c r="G48" s="20">
        <v>1.32</v>
      </c>
      <c r="H48" s="43"/>
      <c r="I48" s="66">
        <f t="shared" si="1"/>
        <v>80</v>
      </c>
      <c r="J48" s="73" t="s">
        <v>218</v>
      </c>
      <c r="K48" s="99"/>
    </row>
    <row r="49" spans="1:12" ht="15.6" thickTop="1" thickBot="1">
      <c r="A49" s="1"/>
      <c r="B49" s="9"/>
      <c r="C49" s="8"/>
      <c r="E49" s="85"/>
      <c r="F49" s="10"/>
      <c r="G49" s="10"/>
      <c r="H49" s="14"/>
      <c r="I49" s="17"/>
      <c r="J49" s="17"/>
      <c r="K49" s="92"/>
      <c r="L49" s="103" t="s">
        <v>276</v>
      </c>
    </row>
    <row r="50" spans="1:12" ht="16.8" thickTop="1" thickBot="1">
      <c r="A50" s="1">
        <v>16</v>
      </c>
      <c r="B50" s="32" t="s">
        <v>174</v>
      </c>
      <c r="C50" s="5" t="s">
        <v>83</v>
      </c>
      <c r="D50" s="5" t="s">
        <v>47</v>
      </c>
      <c r="E50" s="85">
        <v>4</v>
      </c>
      <c r="F50" s="23" t="s">
        <v>141</v>
      </c>
      <c r="G50" s="20">
        <v>25.6</v>
      </c>
      <c r="H50" s="43"/>
      <c r="I50" s="66">
        <f>E50*40</f>
        <v>160</v>
      </c>
      <c r="J50" s="73" t="s">
        <v>216</v>
      </c>
      <c r="K50" s="93">
        <v>160</v>
      </c>
      <c r="L50" s="1">
        <v>48</v>
      </c>
    </row>
    <row r="51" spans="1:12" ht="16.8" thickTop="1" thickBot="1">
      <c r="A51" s="1" t="s">
        <v>103</v>
      </c>
      <c r="B51" s="32" t="s">
        <v>239</v>
      </c>
      <c r="C51" s="5" t="s">
        <v>83</v>
      </c>
      <c r="D51" s="5" t="s">
        <v>241</v>
      </c>
      <c r="E51" s="85">
        <v>8</v>
      </c>
      <c r="F51" s="23" t="s">
        <v>141</v>
      </c>
      <c r="G51" s="20" t="s">
        <v>242</v>
      </c>
      <c r="H51" s="43"/>
      <c r="I51" s="66">
        <f t="shared" ref="I51:I107" si="2">E51*40</f>
        <v>320</v>
      </c>
      <c r="J51" s="73" t="s">
        <v>252</v>
      </c>
      <c r="K51" s="93">
        <v>333</v>
      </c>
      <c r="L51" s="1">
        <v>96</v>
      </c>
    </row>
    <row r="52" spans="1:12" ht="16.8" thickTop="1" thickBot="1">
      <c r="A52" s="1" t="s">
        <v>104</v>
      </c>
      <c r="B52" s="32" t="s">
        <v>251</v>
      </c>
      <c r="C52" s="5" t="s">
        <v>83</v>
      </c>
      <c r="D52" s="5" t="s">
        <v>240</v>
      </c>
      <c r="E52" s="85">
        <v>8</v>
      </c>
      <c r="F52" s="23" t="s">
        <v>141</v>
      </c>
      <c r="G52" s="20" t="s">
        <v>242</v>
      </c>
      <c r="H52" s="43"/>
      <c r="I52" s="66">
        <f t="shared" si="2"/>
        <v>320</v>
      </c>
      <c r="J52" s="73" t="s">
        <v>252</v>
      </c>
      <c r="K52" s="93">
        <v>337</v>
      </c>
      <c r="L52" s="1">
        <v>96</v>
      </c>
    </row>
    <row r="53" spans="1:12" ht="16.8" thickTop="1" thickBot="1">
      <c r="A53" s="1">
        <v>17</v>
      </c>
      <c r="B53" s="32" t="s">
        <v>212</v>
      </c>
      <c r="C53" s="5" t="s">
        <v>83</v>
      </c>
      <c r="D53" s="5" t="s">
        <v>175</v>
      </c>
      <c r="E53" s="85">
        <v>2</v>
      </c>
      <c r="F53" s="23" t="s">
        <v>141</v>
      </c>
      <c r="G53" s="20">
        <v>2.4</v>
      </c>
      <c r="H53" s="43"/>
      <c r="I53" s="66">
        <f t="shared" si="2"/>
        <v>80</v>
      </c>
      <c r="J53" s="73" t="s">
        <v>216</v>
      </c>
      <c r="K53" s="93">
        <v>24</v>
      </c>
      <c r="L53" s="1"/>
    </row>
    <row r="54" spans="1:12" ht="16.8" thickTop="1" thickBot="1">
      <c r="A54" s="1">
        <v>19</v>
      </c>
      <c r="B54" s="32" t="s">
        <v>244</v>
      </c>
      <c r="C54" s="5" t="s">
        <v>90</v>
      </c>
      <c r="D54" s="32" t="s">
        <v>249</v>
      </c>
      <c r="E54" s="85">
        <v>80</v>
      </c>
      <c r="F54" s="23" t="s">
        <v>141</v>
      </c>
      <c r="G54" s="20">
        <v>27.04</v>
      </c>
      <c r="H54" s="43"/>
      <c r="I54" s="66">
        <f>E54*20</f>
        <v>1600</v>
      </c>
      <c r="J54" s="73" t="s">
        <v>219</v>
      </c>
      <c r="K54" s="100"/>
    </row>
    <row r="55" spans="1:12" ht="16.8" thickTop="1" thickBot="1">
      <c r="A55" s="1" t="s">
        <v>39</v>
      </c>
      <c r="B55" s="32" t="s">
        <v>243</v>
      </c>
      <c r="C55" s="5" t="s">
        <v>90</v>
      </c>
      <c r="D55" s="9" t="s">
        <v>91</v>
      </c>
      <c r="E55" s="85">
        <v>68</v>
      </c>
      <c r="F55" s="23" t="s">
        <v>141</v>
      </c>
      <c r="G55" s="20">
        <v>22.98</v>
      </c>
      <c r="H55" s="43"/>
      <c r="I55" s="66">
        <f>E55*20</f>
        <v>1360</v>
      </c>
      <c r="J55" s="73" t="s">
        <v>219</v>
      </c>
      <c r="K55" s="93" t="s">
        <v>266</v>
      </c>
      <c r="L55" s="1">
        <v>816</v>
      </c>
    </row>
    <row r="56" spans="1:12" ht="15.6" thickTop="1" thickBot="1">
      <c r="B56" s="5"/>
      <c r="D56" s="19"/>
      <c r="E56" s="85"/>
      <c r="F56" s="10"/>
      <c r="G56" s="10"/>
      <c r="H56" s="14"/>
      <c r="I56" s="17"/>
      <c r="J56" s="17"/>
      <c r="K56" s="92"/>
    </row>
    <row r="57" spans="1:12" ht="16.8" thickTop="1" thickBot="1">
      <c r="A57" s="1">
        <v>20</v>
      </c>
      <c r="B57" s="5" t="s">
        <v>177</v>
      </c>
      <c r="C57" s="5" t="s">
        <v>83</v>
      </c>
      <c r="D57" s="34" t="s">
        <v>220</v>
      </c>
      <c r="E57" s="85">
        <v>20</v>
      </c>
      <c r="F57" s="23" t="s">
        <v>141</v>
      </c>
      <c r="G57" s="20">
        <v>0.8</v>
      </c>
      <c r="H57" s="43"/>
      <c r="I57" s="66">
        <f t="shared" si="2"/>
        <v>800</v>
      </c>
      <c r="J57" s="73" t="s">
        <v>219</v>
      </c>
      <c r="K57" s="93">
        <v>250</v>
      </c>
    </row>
    <row r="58" spans="1:12" ht="16.8" thickTop="1" thickBot="1">
      <c r="A58" s="1">
        <v>21</v>
      </c>
      <c r="B58" s="5" t="s">
        <v>178</v>
      </c>
      <c r="C58" s="5" t="s">
        <v>83</v>
      </c>
      <c r="D58" s="34" t="s">
        <v>222</v>
      </c>
      <c r="E58" s="85">
        <v>30</v>
      </c>
      <c r="F58" s="23" t="s">
        <v>141</v>
      </c>
      <c r="G58" s="20">
        <v>2.4</v>
      </c>
      <c r="H58" s="43"/>
      <c r="I58" s="66">
        <f t="shared" si="2"/>
        <v>1200</v>
      </c>
      <c r="J58" s="73" t="s">
        <v>219</v>
      </c>
      <c r="K58" s="93">
        <v>360</v>
      </c>
    </row>
    <row r="59" spans="1:12" ht="16.8" thickTop="1" thickBot="1">
      <c r="A59" s="1">
        <v>22</v>
      </c>
      <c r="B59" s="5" t="s">
        <v>179</v>
      </c>
      <c r="C59" s="5" t="s">
        <v>83</v>
      </c>
      <c r="D59" s="34" t="s">
        <v>224</v>
      </c>
      <c r="E59" s="85">
        <v>20</v>
      </c>
      <c r="F59" s="23" t="s">
        <v>141</v>
      </c>
      <c r="G59" s="20">
        <v>0.4</v>
      </c>
      <c r="H59" s="43"/>
      <c r="I59" s="66">
        <f t="shared" si="2"/>
        <v>800</v>
      </c>
      <c r="J59" s="73" t="s">
        <v>219</v>
      </c>
      <c r="K59" s="93">
        <v>300</v>
      </c>
    </row>
    <row r="60" spans="1:12" ht="16.8" thickTop="1" thickBot="1">
      <c r="A60" s="1">
        <v>23</v>
      </c>
      <c r="B60" s="5" t="s">
        <v>180</v>
      </c>
      <c r="C60" s="5" t="s">
        <v>83</v>
      </c>
      <c r="D60" s="34" t="s">
        <v>126</v>
      </c>
      <c r="E60" s="85">
        <v>12</v>
      </c>
      <c r="F60" s="23" t="s">
        <v>141</v>
      </c>
      <c r="G60" s="20">
        <v>0.48</v>
      </c>
      <c r="H60" s="43"/>
      <c r="I60" s="66">
        <f t="shared" si="2"/>
        <v>480</v>
      </c>
      <c r="J60" s="73" t="s">
        <v>219</v>
      </c>
      <c r="K60" s="93">
        <v>200</v>
      </c>
      <c r="L60" s="97" t="s">
        <v>256</v>
      </c>
    </row>
    <row r="61" spans="1:12" ht="16.8" thickTop="1" thickBot="1">
      <c r="A61" s="1">
        <v>24</v>
      </c>
      <c r="B61" s="102" t="s">
        <v>274</v>
      </c>
      <c r="C61" s="5" t="s">
        <v>83</v>
      </c>
      <c r="D61" s="34" t="s">
        <v>221</v>
      </c>
      <c r="E61" s="85">
        <v>12</v>
      </c>
      <c r="F61" s="23" t="s">
        <v>141</v>
      </c>
      <c r="G61" s="20">
        <v>0.36</v>
      </c>
      <c r="H61" s="43"/>
      <c r="I61" s="66">
        <f t="shared" si="2"/>
        <v>480</v>
      </c>
      <c r="J61" s="73" t="s">
        <v>219</v>
      </c>
      <c r="K61" s="93">
        <v>200</v>
      </c>
    </row>
    <row r="62" spans="1:12" ht="16.8" thickTop="1" thickBot="1">
      <c r="A62" s="1">
        <v>25</v>
      </c>
      <c r="B62" s="5" t="s">
        <v>181</v>
      </c>
      <c r="C62" s="5" t="s">
        <v>83</v>
      </c>
      <c r="D62" s="34" t="s">
        <v>182</v>
      </c>
      <c r="E62" s="85">
        <v>12</v>
      </c>
      <c r="F62" s="23" t="s">
        <v>141</v>
      </c>
      <c r="G62" s="20">
        <v>0.12</v>
      </c>
      <c r="H62" s="43"/>
      <c r="I62" s="66">
        <f t="shared" si="2"/>
        <v>480</v>
      </c>
      <c r="J62" s="73" t="s">
        <v>219</v>
      </c>
      <c r="K62" s="93">
        <v>200</v>
      </c>
    </row>
    <row r="63" spans="1:12" ht="16.8" thickTop="1" thickBot="1">
      <c r="A63" s="1">
        <v>26</v>
      </c>
      <c r="B63" s="32" t="s">
        <v>245</v>
      </c>
      <c r="C63" s="5" t="s">
        <v>90</v>
      </c>
      <c r="D63" s="5" t="s">
        <v>246</v>
      </c>
      <c r="E63" s="85">
        <v>12</v>
      </c>
      <c r="F63" s="23" t="s">
        <v>141</v>
      </c>
      <c r="G63" s="20">
        <v>0.48</v>
      </c>
      <c r="H63" s="43"/>
      <c r="I63" s="66">
        <f t="shared" si="2"/>
        <v>480</v>
      </c>
      <c r="J63" s="73" t="s">
        <v>250</v>
      </c>
      <c r="K63" s="93">
        <v>150</v>
      </c>
    </row>
    <row r="64" spans="1:12" ht="16.8" thickTop="1" thickBot="1">
      <c r="A64" s="1">
        <v>27</v>
      </c>
      <c r="B64" s="102" t="s">
        <v>275</v>
      </c>
      <c r="C64" s="5" t="s">
        <v>83</v>
      </c>
      <c r="D64" s="34" t="s">
        <v>221</v>
      </c>
      <c r="E64" s="85">
        <v>36</v>
      </c>
      <c r="F64" s="23" t="s">
        <v>141</v>
      </c>
      <c r="G64" s="20">
        <v>1.08</v>
      </c>
      <c r="H64" s="43"/>
      <c r="I64" s="66">
        <f>E64*20</f>
        <v>720</v>
      </c>
      <c r="J64" s="73" t="s">
        <v>219</v>
      </c>
      <c r="K64" s="100">
        <v>400</v>
      </c>
    </row>
    <row r="65" spans="1:11" ht="16.8" thickTop="1" thickBot="1">
      <c r="A65" s="1">
        <v>28</v>
      </c>
      <c r="B65" s="32" t="s">
        <v>183</v>
      </c>
      <c r="C65" s="5" t="s">
        <v>83</v>
      </c>
      <c r="D65" s="32" t="s">
        <v>223</v>
      </c>
      <c r="E65" s="85">
        <v>24</v>
      </c>
      <c r="F65" s="23" t="s">
        <v>141</v>
      </c>
      <c r="G65" s="20">
        <v>0.5</v>
      </c>
      <c r="H65" s="43"/>
      <c r="I65" s="66">
        <f>E65*20</f>
        <v>480</v>
      </c>
      <c r="J65" s="73" t="s">
        <v>219</v>
      </c>
      <c r="K65" s="93">
        <v>300</v>
      </c>
    </row>
    <row r="66" spans="1:11" ht="19.2" thickTop="1" thickBot="1">
      <c r="B66" s="5"/>
      <c r="C66" s="5"/>
      <c r="D66" s="44" t="s">
        <v>204</v>
      </c>
      <c r="E66" s="85"/>
      <c r="F66" s="10"/>
      <c r="G66" s="47">
        <f>SUM(G38:G65)</f>
        <v>128.08000000000004</v>
      </c>
      <c r="H66" s="35"/>
      <c r="I66" s="66"/>
      <c r="J66" s="17"/>
      <c r="K66" s="92"/>
    </row>
    <row r="67" spans="1:11" ht="15.6" thickTop="1" thickBot="1">
      <c r="B67" s="5"/>
      <c r="C67" s="5"/>
      <c r="D67" s="5"/>
      <c r="E67" s="85"/>
      <c r="F67" s="10"/>
      <c r="G67" s="10"/>
      <c r="H67" s="35"/>
      <c r="I67" s="66"/>
      <c r="J67" s="17"/>
      <c r="K67" s="92"/>
    </row>
    <row r="68" spans="1:11" ht="15.6" thickTop="1" thickBot="1">
      <c r="A68" s="3" t="s">
        <v>131</v>
      </c>
      <c r="B68" s="5"/>
      <c r="C68" s="5"/>
      <c r="D68" s="5"/>
      <c r="E68" s="85"/>
      <c r="F68" s="10"/>
      <c r="G68" s="10"/>
      <c r="H68" s="35"/>
      <c r="I68" s="66"/>
      <c r="J68" s="17"/>
      <c r="K68" s="92"/>
    </row>
    <row r="69" spans="1:11" ht="29.4" thickTop="1" thickBot="1">
      <c r="A69" s="1">
        <v>29</v>
      </c>
      <c r="B69" s="5" t="s">
        <v>127</v>
      </c>
      <c r="C69" s="5" t="s">
        <v>87</v>
      </c>
      <c r="D69" s="5"/>
      <c r="E69" s="85">
        <v>3</v>
      </c>
      <c r="F69" s="23" t="s">
        <v>141</v>
      </c>
      <c r="G69" s="24"/>
      <c r="H69" s="24" t="s">
        <v>176</v>
      </c>
      <c r="I69" s="66">
        <f t="shared" si="2"/>
        <v>120</v>
      </c>
      <c r="J69" s="72" t="s">
        <v>230</v>
      </c>
      <c r="K69" s="92">
        <v>18</v>
      </c>
    </row>
    <row r="70" spans="1:11" ht="29.4" thickTop="1" thickBot="1">
      <c r="A70" s="1">
        <v>30</v>
      </c>
      <c r="B70" s="5" t="s">
        <v>55</v>
      </c>
      <c r="C70" s="9" t="s">
        <v>40</v>
      </c>
      <c r="D70" s="5" t="s">
        <v>118</v>
      </c>
      <c r="E70" s="85">
        <v>3</v>
      </c>
      <c r="F70" s="23" t="s">
        <v>141</v>
      </c>
      <c r="G70" s="24"/>
      <c r="H70" s="24" t="s">
        <v>176</v>
      </c>
      <c r="I70" s="66">
        <f>E70*20</f>
        <v>60</v>
      </c>
      <c r="J70" s="72" t="s">
        <v>230</v>
      </c>
      <c r="K70" s="92"/>
    </row>
    <row r="71" spans="1:11" ht="29.4" thickTop="1" thickBot="1">
      <c r="A71" s="1" t="s">
        <v>20</v>
      </c>
      <c r="B71" s="5" t="s">
        <v>56</v>
      </c>
      <c r="C71" s="9" t="s">
        <v>40</v>
      </c>
      <c r="D71" s="5" t="s">
        <v>118</v>
      </c>
      <c r="E71" s="85">
        <v>3</v>
      </c>
      <c r="F71" s="23" t="s">
        <v>141</v>
      </c>
      <c r="G71" s="24"/>
      <c r="H71" s="24" t="s">
        <v>176</v>
      </c>
      <c r="I71" s="66">
        <f>E71*20</f>
        <v>60</v>
      </c>
      <c r="J71" s="72" t="s">
        <v>230</v>
      </c>
      <c r="K71" s="92"/>
    </row>
    <row r="72" spans="1:11" ht="29.4" thickTop="1" thickBot="1">
      <c r="A72" s="1">
        <v>31</v>
      </c>
      <c r="B72" s="5" t="s">
        <v>21</v>
      </c>
      <c r="C72" s="5" t="s">
        <v>87</v>
      </c>
      <c r="D72" s="5"/>
      <c r="E72" s="85">
        <v>1</v>
      </c>
      <c r="F72" s="23" t="s">
        <v>141</v>
      </c>
      <c r="G72" s="24"/>
      <c r="H72" s="24" t="s">
        <v>176</v>
      </c>
      <c r="I72" s="66">
        <f t="shared" si="2"/>
        <v>40</v>
      </c>
      <c r="J72" s="72" t="s">
        <v>230</v>
      </c>
      <c r="K72" s="92">
        <v>13</v>
      </c>
    </row>
    <row r="73" spans="1:11" s="12" customFormat="1" ht="15.6" thickTop="1" thickBot="1">
      <c r="A73" s="54">
        <v>32</v>
      </c>
      <c r="B73" s="32" t="s">
        <v>128</v>
      </c>
      <c r="C73" s="32" t="s">
        <v>89</v>
      </c>
      <c r="D73" s="32" t="s">
        <v>233</v>
      </c>
      <c r="E73" s="85">
        <v>1</v>
      </c>
      <c r="F73" s="56" t="s">
        <v>141</v>
      </c>
      <c r="G73" s="55">
        <f>1.25*21*E73</f>
        <v>26.25</v>
      </c>
      <c r="H73" s="57"/>
      <c r="I73" s="66">
        <f t="shared" si="2"/>
        <v>40</v>
      </c>
      <c r="J73" s="72"/>
      <c r="K73" s="92">
        <v>30</v>
      </c>
    </row>
    <row r="74" spans="1:11" ht="16.8" thickTop="1" thickBot="1">
      <c r="A74" s="1">
        <v>33</v>
      </c>
      <c r="B74" s="5" t="s">
        <v>129</v>
      </c>
      <c r="C74" s="5" t="s">
        <v>81</v>
      </c>
      <c r="D74" s="5" t="s">
        <v>206</v>
      </c>
      <c r="E74" s="85">
        <v>20</v>
      </c>
      <c r="F74" s="20" t="s">
        <v>64</v>
      </c>
      <c r="G74" s="20">
        <v>2.92</v>
      </c>
      <c r="H74" s="43"/>
      <c r="I74" s="66">
        <f t="shared" si="2"/>
        <v>800</v>
      </c>
      <c r="J74" s="73" t="s">
        <v>226</v>
      </c>
      <c r="K74" s="93" t="s">
        <v>263</v>
      </c>
    </row>
    <row r="75" spans="1:11" s="12" customFormat="1" ht="15.6" thickTop="1" thickBot="1">
      <c r="A75" s="54" t="s">
        <v>22</v>
      </c>
      <c r="B75" s="32" t="s">
        <v>235</v>
      </c>
      <c r="C75" s="32" t="s">
        <v>89</v>
      </c>
      <c r="D75" s="32" t="s">
        <v>234</v>
      </c>
      <c r="E75" s="85">
        <v>3</v>
      </c>
      <c r="F75" s="56" t="s">
        <v>141</v>
      </c>
      <c r="G75" s="55">
        <f>1.25*8.2*E75</f>
        <v>30.75</v>
      </c>
      <c r="H75" s="57"/>
      <c r="I75" s="66">
        <f t="shared" si="2"/>
        <v>120</v>
      </c>
      <c r="J75" s="72"/>
      <c r="K75" s="92">
        <v>50</v>
      </c>
    </row>
    <row r="76" spans="1:11" s="12" customFormat="1" ht="15.6" thickTop="1" thickBot="1">
      <c r="A76" s="54" t="s">
        <v>278</v>
      </c>
      <c r="B76" s="32" t="s">
        <v>279</v>
      </c>
      <c r="C76" s="32" t="s">
        <v>89</v>
      </c>
      <c r="D76" s="32" t="s">
        <v>280</v>
      </c>
      <c r="E76" s="85"/>
      <c r="F76" s="56"/>
      <c r="G76" s="55"/>
      <c r="H76" s="57"/>
      <c r="I76" s="66"/>
      <c r="J76" s="72"/>
      <c r="K76" s="92">
        <v>30</v>
      </c>
    </row>
    <row r="77" spans="1:11" ht="16.8" thickTop="1" thickBot="1">
      <c r="A77" s="1">
        <v>34</v>
      </c>
      <c r="B77" s="5" t="s">
        <v>60</v>
      </c>
      <c r="C77" s="5" t="s">
        <v>83</v>
      </c>
      <c r="D77" s="5" t="s">
        <v>130</v>
      </c>
      <c r="E77" s="85">
        <v>5</v>
      </c>
      <c r="F77" s="23" t="s">
        <v>63</v>
      </c>
      <c r="G77" s="20">
        <f>E77*2.3</f>
        <v>11.5</v>
      </c>
      <c r="H77" s="43"/>
      <c r="I77" s="66">
        <f t="shared" si="2"/>
        <v>200</v>
      </c>
      <c r="J77" s="73" t="s">
        <v>229</v>
      </c>
      <c r="K77" s="93" t="s">
        <v>267</v>
      </c>
    </row>
    <row r="78" spans="1:11" ht="16.8" thickTop="1" thickBot="1">
      <c r="A78" s="1"/>
      <c r="B78" s="5"/>
      <c r="C78" s="5"/>
      <c r="D78" s="5"/>
      <c r="E78" s="82"/>
      <c r="F78" s="9"/>
      <c r="G78" s="10"/>
      <c r="H78" s="35"/>
      <c r="I78" s="66"/>
      <c r="J78" s="73" t="s">
        <v>229</v>
      </c>
      <c r="K78" s="93"/>
    </row>
    <row r="79" spans="1:11" ht="16.8" thickTop="1" thickBot="1">
      <c r="A79" s="1">
        <v>35</v>
      </c>
      <c r="B79" s="32" t="s">
        <v>210</v>
      </c>
      <c r="C79" s="9" t="s">
        <v>83</v>
      </c>
      <c r="D79" s="32" t="s">
        <v>138</v>
      </c>
      <c r="E79" s="85">
        <v>1</v>
      </c>
      <c r="F79" s="20" t="s">
        <v>63</v>
      </c>
      <c r="G79" s="20">
        <v>1.6</v>
      </c>
      <c r="H79" s="43"/>
      <c r="I79" s="66">
        <f t="shared" si="2"/>
        <v>40</v>
      </c>
      <c r="J79" s="73" t="s">
        <v>229</v>
      </c>
      <c r="K79" s="93" t="s">
        <v>268</v>
      </c>
    </row>
    <row r="80" spans="1:11" ht="16.8" thickTop="1" thickBot="1">
      <c r="A80" s="1" t="s">
        <v>34</v>
      </c>
      <c r="B80" s="32" t="s">
        <v>209</v>
      </c>
      <c r="C80" s="5" t="s">
        <v>207</v>
      </c>
      <c r="D80" s="5" t="s">
        <v>208</v>
      </c>
      <c r="E80" s="85">
        <v>0.6</v>
      </c>
      <c r="F80" s="20" t="s">
        <v>63</v>
      </c>
      <c r="G80" s="20">
        <v>5.13</v>
      </c>
      <c r="H80" s="43"/>
      <c r="I80" s="66">
        <f t="shared" si="2"/>
        <v>24</v>
      </c>
      <c r="J80" s="73" t="s">
        <v>225</v>
      </c>
      <c r="K80" s="93" t="s">
        <v>269</v>
      </c>
    </row>
    <row r="81" spans="1:12" ht="16.8" thickTop="1" thickBot="1">
      <c r="A81" s="1" t="s">
        <v>35</v>
      </c>
      <c r="B81" s="52" t="s">
        <v>211</v>
      </c>
      <c r="C81" s="5" t="s">
        <v>83</v>
      </c>
      <c r="D81" s="32" t="s">
        <v>185</v>
      </c>
      <c r="E81" s="85">
        <v>2</v>
      </c>
      <c r="F81" s="20" t="s">
        <v>63</v>
      </c>
      <c r="G81" s="20">
        <v>5.6</v>
      </c>
      <c r="H81" s="43"/>
      <c r="I81" s="66">
        <f t="shared" si="2"/>
        <v>80</v>
      </c>
      <c r="J81" s="73" t="s">
        <v>229</v>
      </c>
      <c r="K81" s="93" t="s">
        <v>270</v>
      </c>
    </row>
    <row r="82" spans="1:12" ht="16.8" thickTop="1" thickBot="1">
      <c r="A82" s="1">
        <v>36</v>
      </c>
      <c r="B82" s="9" t="s">
        <v>13</v>
      </c>
      <c r="C82" s="5" t="s">
        <v>83</v>
      </c>
      <c r="D82" s="32" t="s">
        <v>12</v>
      </c>
      <c r="E82" s="85">
        <v>0.25</v>
      </c>
      <c r="F82" s="20" t="s">
        <v>63</v>
      </c>
      <c r="G82" s="20">
        <v>0.1</v>
      </c>
      <c r="H82" s="43"/>
      <c r="I82" s="66">
        <f t="shared" si="2"/>
        <v>10</v>
      </c>
      <c r="J82" s="73" t="s">
        <v>229</v>
      </c>
      <c r="K82" s="93" t="s">
        <v>258</v>
      </c>
    </row>
    <row r="83" spans="1:12" ht="16.8" thickTop="1" thickBot="1">
      <c r="A83" s="1" t="s">
        <v>57</v>
      </c>
      <c r="B83" s="9" t="s">
        <v>14</v>
      </c>
      <c r="C83" s="5" t="s">
        <v>83</v>
      </c>
      <c r="D83" s="32" t="s">
        <v>16</v>
      </c>
      <c r="E83" s="85">
        <v>0.25</v>
      </c>
      <c r="F83" s="20" t="s">
        <v>63</v>
      </c>
      <c r="G83" s="20">
        <v>0.1</v>
      </c>
      <c r="H83" s="43"/>
      <c r="I83" s="66">
        <f t="shared" si="2"/>
        <v>10</v>
      </c>
      <c r="J83" s="73" t="s">
        <v>229</v>
      </c>
      <c r="K83" s="93" t="s">
        <v>258</v>
      </c>
    </row>
    <row r="84" spans="1:12" ht="16.8" thickTop="1" thickBot="1">
      <c r="A84" s="1" t="s">
        <v>58</v>
      </c>
      <c r="B84" s="9" t="s">
        <v>15</v>
      </c>
      <c r="C84" s="5" t="s">
        <v>83</v>
      </c>
      <c r="D84" s="32" t="s">
        <v>18</v>
      </c>
      <c r="E84" s="85">
        <v>1</v>
      </c>
      <c r="F84" s="20" t="s">
        <v>63</v>
      </c>
      <c r="G84" s="20">
        <v>0.375</v>
      </c>
      <c r="H84" s="43"/>
      <c r="I84" s="66">
        <f t="shared" si="2"/>
        <v>40</v>
      </c>
      <c r="J84" s="73" t="s">
        <v>229</v>
      </c>
      <c r="K84" s="93" t="s">
        <v>268</v>
      </c>
    </row>
    <row r="85" spans="1:12" ht="16.8" thickTop="1" thickBot="1">
      <c r="A85" s="1" t="s">
        <v>59</v>
      </c>
      <c r="B85" s="9" t="s">
        <v>19</v>
      </c>
      <c r="C85" s="5" t="s">
        <v>83</v>
      </c>
      <c r="D85" s="32" t="s">
        <v>17</v>
      </c>
      <c r="E85" s="85">
        <v>1</v>
      </c>
      <c r="F85" s="20" t="s">
        <v>63</v>
      </c>
      <c r="G85" s="20">
        <v>0.375</v>
      </c>
      <c r="H85" s="43"/>
      <c r="I85" s="66">
        <f t="shared" si="2"/>
        <v>40</v>
      </c>
      <c r="J85" s="73" t="s">
        <v>229</v>
      </c>
      <c r="K85" s="93" t="s">
        <v>268</v>
      </c>
    </row>
    <row r="86" spans="1:12" ht="15.6" thickTop="1" thickBot="1">
      <c r="A86" s="1"/>
      <c r="B86" s="5"/>
      <c r="C86" s="5"/>
      <c r="D86" s="9"/>
      <c r="E86" s="85"/>
      <c r="F86" s="10"/>
      <c r="G86" s="10"/>
      <c r="H86" s="35"/>
      <c r="I86" s="66"/>
      <c r="J86" s="17"/>
      <c r="K86" s="92"/>
    </row>
    <row r="87" spans="1:12" ht="16.8" thickTop="1" thickBot="1">
      <c r="A87" s="1">
        <v>40</v>
      </c>
      <c r="B87" s="5" t="s">
        <v>67</v>
      </c>
      <c r="C87" s="5" t="s">
        <v>83</v>
      </c>
      <c r="D87" s="32" t="s">
        <v>132</v>
      </c>
      <c r="E87" s="85">
        <v>2.5</v>
      </c>
      <c r="F87" s="20" t="s">
        <v>63</v>
      </c>
      <c r="G87" s="20">
        <v>17.21</v>
      </c>
      <c r="H87" s="43"/>
      <c r="I87" s="66">
        <f>E87*20</f>
        <v>50</v>
      </c>
      <c r="J87" s="73" t="s">
        <v>229</v>
      </c>
      <c r="K87" s="93" t="s">
        <v>257</v>
      </c>
    </row>
    <row r="88" spans="1:12" ht="16.8" thickTop="1" thickBot="1">
      <c r="A88" s="1">
        <v>41</v>
      </c>
      <c r="B88" s="5" t="s">
        <v>65</v>
      </c>
      <c r="C88" s="5" t="s">
        <v>83</v>
      </c>
      <c r="D88" s="32" t="s">
        <v>133</v>
      </c>
      <c r="E88" s="85">
        <v>6</v>
      </c>
      <c r="F88" s="20" t="s">
        <v>63</v>
      </c>
      <c r="G88" s="20">
        <v>48.59</v>
      </c>
      <c r="H88" s="43"/>
      <c r="I88" s="66">
        <f t="shared" ref="I88:I103" si="3">E88*20</f>
        <v>120</v>
      </c>
      <c r="J88" s="73" t="s">
        <v>229</v>
      </c>
      <c r="K88" s="93" t="s">
        <v>282</v>
      </c>
    </row>
    <row r="89" spans="1:12" ht="16.8" thickTop="1" thickBot="1">
      <c r="A89" s="1">
        <v>42</v>
      </c>
      <c r="B89" s="5" t="s">
        <v>0</v>
      </c>
      <c r="C89" s="5" t="s">
        <v>83</v>
      </c>
      <c r="D89" s="32" t="s">
        <v>134</v>
      </c>
      <c r="E89" s="85">
        <v>6</v>
      </c>
      <c r="F89" s="23" t="s">
        <v>141</v>
      </c>
      <c r="G89" s="20">
        <v>11.7</v>
      </c>
      <c r="H89" s="43"/>
      <c r="I89" s="66">
        <f t="shared" si="3"/>
        <v>120</v>
      </c>
      <c r="J89" s="73" t="s">
        <v>229</v>
      </c>
      <c r="K89" s="93">
        <v>72</v>
      </c>
      <c r="L89" s="1" t="s">
        <v>281</v>
      </c>
    </row>
    <row r="90" spans="1:12" ht="16.8" thickTop="1" thickBot="1">
      <c r="A90" s="1">
        <v>43</v>
      </c>
      <c r="B90" s="5" t="s">
        <v>2</v>
      </c>
      <c r="C90" s="5" t="s">
        <v>83</v>
      </c>
      <c r="D90" s="9" t="s">
        <v>135</v>
      </c>
      <c r="E90" s="85">
        <v>6</v>
      </c>
      <c r="F90" s="23" t="s">
        <v>141</v>
      </c>
      <c r="G90" s="20">
        <v>1.32</v>
      </c>
      <c r="H90" s="43"/>
      <c r="I90" s="66">
        <f t="shared" si="3"/>
        <v>120</v>
      </c>
      <c r="J90" s="73" t="s">
        <v>229</v>
      </c>
      <c r="K90" s="93">
        <v>80</v>
      </c>
      <c r="L90" s="1">
        <v>72</v>
      </c>
    </row>
    <row r="91" spans="1:12" ht="16.8" thickTop="1" thickBot="1">
      <c r="A91" s="1">
        <v>44</v>
      </c>
      <c r="B91" s="5" t="s">
        <v>3</v>
      </c>
      <c r="C91" s="5" t="s">
        <v>83</v>
      </c>
      <c r="D91" s="9" t="s">
        <v>136</v>
      </c>
      <c r="E91" s="85">
        <v>6</v>
      </c>
      <c r="F91" s="23" t="s">
        <v>141</v>
      </c>
      <c r="G91" s="20">
        <v>35.1</v>
      </c>
      <c r="H91" s="43"/>
      <c r="I91" s="66">
        <f t="shared" si="3"/>
        <v>120</v>
      </c>
      <c r="J91" s="73" t="s">
        <v>229</v>
      </c>
      <c r="K91" s="93">
        <v>75</v>
      </c>
      <c r="L91" s="1">
        <v>72</v>
      </c>
    </row>
    <row r="92" spans="1:12" ht="16.8" thickTop="1" thickBot="1">
      <c r="A92" s="1">
        <v>45</v>
      </c>
      <c r="B92" s="5" t="s">
        <v>4</v>
      </c>
      <c r="C92" s="5" t="s">
        <v>83</v>
      </c>
      <c r="D92" s="9" t="s">
        <v>137</v>
      </c>
      <c r="E92" s="85">
        <v>6</v>
      </c>
      <c r="F92" s="23" t="s">
        <v>141</v>
      </c>
      <c r="G92" s="20">
        <v>8.1</v>
      </c>
      <c r="H92" s="43"/>
      <c r="I92" s="66">
        <f t="shared" si="3"/>
        <v>120</v>
      </c>
      <c r="J92" s="73" t="s">
        <v>229</v>
      </c>
      <c r="K92" s="93">
        <v>75</v>
      </c>
      <c r="L92" s="1">
        <v>72</v>
      </c>
    </row>
    <row r="93" spans="1:12" ht="16.8" thickTop="1" thickBot="1">
      <c r="A93" s="1">
        <v>46</v>
      </c>
      <c r="B93" s="5" t="s">
        <v>68</v>
      </c>
      <c r="C93" s="5" t="s">
        <v>83</v>
      </c>
      <c r="D93" s="32" t="s">
        <v>139</v>
      </c>
      <c r="E93" s="85">
        <v>4</v>
      </c>
      <c r="F93" s="23" t="s">
        <v>141</v>
      </c>
      <c r="G93" s="20">
        <v>5.2</v>
      </c>
      <c r="H93" s="43"/>
      <c r="I93" s="66">
        <f t="shared" si="3"/>
        <v>80</v>
      </c>
      <c r="J93" s="73" t="s">
        <v>229</v>
      </c>
      <c r="K93" s="93">
        <v>50</v>
      </c>
      <c r="L93" s="1">
        <v>48</v>
      </c>
    </row>
    <row r="94" spans="1:12" ht="16.8" thickTop="1" thickBot="1">
      <c r="A94" s="1">
        <v>47</v>
      </c>
      <c r="B94" s="5" t="s">
        <v>68</v>
      </c>
      <c r="C94" s="5" t="s">
        <v>83</v>
      </c>
      <c r="D94" s="9" t="s">
        <v>140</v>
      </c>
      <c r="E94" s="85">
        <v>4</v>
      </c>
      <c r="F94" s="23" t="s">
        <v>141</v>
      </c>
      <c r="G94" s="20">
        <v>0.84</v>
      </c>
      <c r="H94" s="43"/>
      <c r="I94" s="66">
        <f t="shared" si="3"/>
        <v>80</v>
      </c>
      <c r="J94" s="73" t="s">
        <v>229</v>
      </c>
      <c r="K94" s="93">
        <v>55</v>
      </c>
      <c r="L94" s="1">
        <v>48</v>
      </c>
    </row>
    <row r="95" spans="1:12" ht="15.6" thickTop="1" thickBot="1">
      <c r="A95" s="1"/>
      <c r="B95" s="29"/>
      <c r="D95" s="16"/>
      <c r="E95" s="85"/>
      <c r="F95" s="10"/>
      <c r="G95" s="10"/>
      <c r="H95" s="14"/>
      <c r="I95" s="66"/>
      <c r="J95" s="17"/>
      <c r="K95" s="92"/>
    </row>
    <row r="96" spans="1:12" ht="16.8" thickTop="1" thickBot="1">
      <c r="A96" s="1" t="s">
        <v>23</v>
      </c>
      <c r="B96" s="5" t="s">
        <v>69</v>
      </c>
      <c r="C96" s="5" t="s">
        <v>83</v>
      </c>
      <c r="D96" s="9" t="s">
        <v>132</v>
      </c>
      <c r="E96" s="85">
        <v>2.5</v>
      </c>
      <c r="F96" s="20" t="s">
        <v>63</v>
      </c>
      <c r="G96" s="20">
        <v>17.21</v>
      </c>
      <c r="H96" s="43"/>
      <c r="I96" s="66">
        <f t="shared" si="3"/>
        <v>50</v>
      </c>
      <c r="J96" s="73" t="s">
        <v>229</v>
      </c>
      <c r="K96" s="100"/>
    </row>
    <row r="97" spans="1:11" ht="16.8" thickTop="1" thickBot="1">
      <c r="A97" s="1" t="s">
        <v>24</v>
      </c>
      <c r="B97" s="5" t="s">
        <v>66</v>
      </c>
      <c r="C97" s="5" t="s">
        <v>83</v>
      </c>
      <c r="D97" s="9" t="s">
        <v>133</v>
      </c>
      <c r="E97" s="85">
        <v>6</v>
      </c>
      <c r="F97" s="20" t="s">
        <v>63</v>
      </c>
      <c r="G97" s="20">
        <v>48.59</v>
      </c>
      <c r="H97" s="43"/>
      <c r="I97" s="66">
        <f t="shared" si="3"/>
        <v>120</v>
      </c>
      <c r="J97" s="73" t="s">
        <v>229</v>
      </c>
      <c r="K97" s="100"/>
    </row>
    <row r="98" spans="1:11" ht="16.8" thickTop="1" thickBot="1">
      <c r="A98" s="1" t="s">
        <v>25</v>
      </c>
      <c r="B98" s="5" t="s">
        <v>1</v>
      </c>
      <c r="C98" s="5" t="s">
        <v>83</v>
      </c>
      <c r="D98" s="9" t="s">
        <v>134</v>
      </c>
      <c r="E98" s="85">
        <v>6</v>
      </c>
      <c r="F98" s="23" t="s">
        <v>141</v>
      </c>
      <c r="G98" s="20">
        <v>11.7</v>
      </c>
      <c r="H98" s="43"/>
      <c r="I98" s="66">
        <f t="shared" si="3"/>
        <v>120</v>
      </c>
      <c r="J98" s="73" t="s">
        <v>229</v>
      </c>
      <c r="K98" s="100"/>
    </row>
    <row r="99" spans="1:11" ht="16.8" thickTop="1" thickBot="1">
      <c r="A99" s="1" t="s">
        <v>26</v>
      </c>
      <c r="B99" s="5" t="s">
        <v>1</v>
      </c>
      <c r="C99" s="5" t="s">
        <v>83</v>
      </c>
      <c r="D99" s="9" t="s">
        <v>135</v>
      </c>
      <c r="E99" s="85">
        <v>6</v>
      </c>
      <c r="F99" s="23" t="s">
        <v>141</v>
      </c>
      <c r="G99" s="20">
        <v>1.32</v>
      </c>
      <c r="H99" s="43"/>
      <c r="I99" s="66">
        <f t="shared" si="3"/>
        <v>120</v>
      </c>
      <c r="J99" s="73" t="s">
        <v>229</v>
      </c>
      <c r="K99" s="100"/>
    </row>
    <row r="100" spans="1:11" ht="16.8" thickTop="1" thickBot="1">
      <c r="A100" s="1" t="s">
        <v>27</v>
      </c>
      <c r="B100" s="5" t="s">
        <v>5</v>
      </c>
      <c r="C100" s="5" t="s">
        <v>83</v>
      </c>
      <c r="D100" s="9" t="s">
        <v>136</v>
      </c>
      <c r="E100" s="85">
        <v>6</v>
      </c>
      <c r="F100" s="23" t="s">
        <v>141</v>
      </c>
      <c r="G100" s="20">
        <v>35.1</v>
      </c>
      <c r="H100" s="43"/>
      <c r="I100" s="66">
        <f t="shared" si="3"/>
        <v>120</v>
      </c>
      <c r="J100" s="73" t="s">
        <v>229</v>
      </c>
      <c r="K100" s="100"/>
    </row>
    <row r="101" spans="1:11" ht="16.8" thickTop="1" thickBot="1">
      <c r="A101" s="1" t="s">
        <v>28</v>
      </c>
      <c r="B101" s="5" t="s">
        <v>5</v>
      </c>
      <c r="C101" s="5" t="s">
        <v>83</v>
      </c>
      <c r="D101" s="9" t="s">
        <v>137</v>
      </c>
      <c r="E101" s="85">
        <v>6</v>
      </c>
      <c r="F101" s="23" t="s">
        <v>141</v>
      </c>
      <c r="G101" s="20">
        <v>8.1</v>
      </c>
      <c r="H101" s="43"/>
      <c r="I101" s="66">
        <f t="shared" si="3"/>
        <v>120</v>
      </c>
      <c r="J101" s="73" t="s">
        <v>229</v>
      </c>
      <c r="K101" s="100"/>
    </row>
    <row r="102" spans="1:11" ht="16.8" thickTop="1" thickBot="1">
      <c r="A102" s="1" t="s">
        <v>29</v>
      </c>
      <c r="B102" s="5" t="s">
        <v>70</v>
      </c>
      <c r="C102" s="5" t="s">
        <v>83</v>
      </c>
      <c r="D102" s="9" t="s">
        <v>139</v>
      </c>
      <c r="E102" s="85">
        <v>4</v>
      </c>
      <c r="F102" s="23" t="s">
        <v>141</v>
      </c>
      <c r="G102" s="20">
        <v>5.2</v>
      </c>
      <c r="H102" s="43"/>
      <c r="I102" s="66">
        <f t="shared" si="3"/>
        <v>80</v>
      </c>
      <c r="J102" s="73" t="s">
        <v>229</v>
      </c>
      <c r="K102" s="100"/>
    </row>
    <row r="103" spans="1:11" ht="16.8" thickTop="1" thickBot="1">
      <c r="A103" s="1">
        <v>47</v>
      </c>
      <c r="B103" s="5" t="s">
        <v>71</v>
      </c>
      <c r="C103" s="5" t="s">
        <v>83</v>
      </c>
      <c r="D103" s="9" t="s">
        <v>140</v>
      </c>
      <c r="E103" s="85">
        <v>4</v>
      </c>
      <c r="F103" s="23" t="s">
        <v>141</v>
      </c>
      <c r="G103" s="20">
        <v>0.84</v>
      </c>
      <c r="H103" s="43"/>
      <c r="I103" s="66">
        <f t="shared" si="3"/>
        <v>80</v>
      </c>
      <c r="J103" s="73" t="s">
        <v>229</v>
      </c>
      <c r="K103" s="100"/>
    </row>
    <row r="104" spans="1:11" ht="15.6" thickTop="1" thickBot="1">
      <c r="A104" s="1"/>
      <c r="B104" s="30"/>
      <c r="D104" s="30"/>
      <c r="E104" s="82"/>
      <c r="F104" s="9"/>
      <c r="G104" s="9"/>
      <c r="H104" s="15"/>
      <c r="I104" s="66"/>
      <c r="J104" s="17"/>
      <c r="K104" s="92"/>
    </row>
    <row r="105" spans="1:11" ht="32.4" thickTop="1" thickBot="1">
      <c r="A105" s="1">
        <v>48</v>
      </c>
      <c r="B105" s="9" t="s">
        <v>9</v>
      </c>
      <c r="C105" s="5" t="s">
        <v>83</v>
      </c>
      <c r="D105" t="s">
        <v>214</v>
      </c>
      <c r="E105" s="85">
        <v>60</v>
      </c>
      <c r="F105" s="20" t="s">
        <v>63</v>
      </c>
      <c r="G105" s="20">
        <f>E105*0.54</f>
        <v>32.400000000000006</v>
      </c>
      <c r="H105" s="43"/>
      <c r="I105" s="66">
        <f t="shared" si="2"/>
        <v>2400</v>
      </c>
      <c r="J105" s="73" t="s">
        <v>229</v>
      </c>
      <c r="K105" s="93" t="s">
        <v>259</v>
      </c>
    </row>
    <row r="106" spans="1:11" ht="29.4" thickTop="1" thickBot="1">
      <c r="A106" s="1">
        <v>49</v>
      </c>
      <c r="B106" s="5" t="s">
        <v>72</v>
      </c>
      <c r="C106" s="5" t="s">
        <v>94</v>
      </c>
      <c r="D106" s="32" t="s">
        <v>162</v>
      </c>
      <c r="E106" s="85">
        <v>6</v>
      </c>
      <c r="F106" s="23" t="s">
        <v>141</v>
      </c>
      <c r="G106" s="20"/>
      <c r="H106" s="24" t="s">
        <v>176</v>
      </c>
      <c r="I106" s="66">
        <f t="shared" si="2"/>
        <v>240</v>
      </c>
      <c r="J106" s="73" t="s">
        <v>229</v>
      </c>
      <c r="K106" s="93">
        <v>12</v>
      </c>
    </row>
    <row r="107" spans="1:11" ht="16.8" thickTop="1" thickBot="1">
      <c r="A107" s="1">
        <v>50</v>
      </c>
      <c r="B107" s="9" t="s">
        <v>92</v>
      </c>
      <c r="C107" s="9" t="s">
        <v>83</v>
      </c>
      <c r="D107" s="9" t="s">
        <v>96</v>
      </c>
      <c r="E107" s="85">
        <v>96</v>
      </c>
      <c r="F107" s="23" t="s">
        <v>141</v>
      </c>
      <c r="G107" s="20">
        <v>97.92</v>
      </c>
      <c r="H107" s="43"/>
      <c r="I107" s="66">
        <f t="shared" si="2"/>
        <v>3840</v>
      </c>
      <c r="J107" s="73" t="s">
        <v>229</v>
      </c>
      <c r="K107" s="93"/>
    </row>
    <row r="108" spans="1:11" ht="18.600000000000001" thickTop="1">
      <c r="A108" s="1"/>
      <c r="D108" s="44" t="s">
        <v>204</v>
      </c>
      <c r="F108" s="12"/>
      <c r="G108" s="48">
        <f>SUM(G69:G107)</f>
        <v>471.13999999999993</v>
      </c>
      <c r="H108" s="12"/>
      <c r="I108" s="65"/>
      <c r="J108" s="12"/>
    </row>
    <row r="109" spans="1:11">
      <c r="A109" s="1"/>
      <c r="F109" s="12"/>
      <c r="G109" s="12"/>
      <c r="H109" s="12"/>
      <c r="I109" s="65"/>
      <c r="J109" s="12"/>
    </row>
    <row r="110" spans="1:11">
      <c r="A110" s="11" t="s">
        <v>203</v>
      </c>
      <c r="F110" s="12"/>
      <c r="G110" s="12"/>
      <c r="H110" s="12"/>
      <c r="I110" s="65"/>
      <c r="J110" s="12"/>
    </row>
    <row r="111" spans="1:11" ht="15" thickBot="1">
      <c r="I111" s="65"/>
      <c r="J111" s="12"/>
    </row>
    <row r="112" spans="1:11" ht="16.8" thickTop="1" thickBot="1">
      <c r="A112" s="1">
        <v>53</v>
      </c>
      <c r="B112" s="5" t="s">
        <v>247</v>
      </c>
      <c r="C112" s="5" t="s">
        <v>83</v>
      </c>
      <c r="D112" s="5" t="s">
        <v>189</v>
      </c>
      <c r="E112" s="86">
        <v>0.01</v>
      </c>
      <c r="F112" s="58" t="s">
        <v>190</v>
      </c>
      <c r="G112" s="20">
        <v>0.27</v>
      </c>
      <c r="H112" s="43"/>
      <c r="I112" s="66">
        <f t="shared" ref="I112:I124" si="4">E112*40</f>
        <v>0.4</v>
      </c>
      <c r="J112" s="73" t="s">
        <v>232</v>
      </c>
      <c r="K112" s="93">
        <v>1</v>
      </c>
    </row>
    <row r="113" spans="1:11" ht="16.8" thickTop="1" thickBot="1">
      <c r="A113" s="1">
        <v>54</v>
      </c>
      <c r="B113" s="32" t="s">
        <v>191</v>
      </c>
      <c r="C113" s="9" t="s">
        <v>83</v>
      </c>
      <c r="D113" s="32" t="s">
        <v>215</v>
      </c>
      <c r="E113" s="86">
        <v>2</v>
      </c>
      <c r="F113" s="58" t="s">
        <v>63</v>
      </c>
      <c r="G113" s="20">
        <v>1.5</v>
      </c>
      <c r="H113" s="43"/>
      <c r="I113" s="66">
        <f t="shared" si="4"/>
        <v>80</v>
      </c>
      <c r="J113" s="73" t="s">
        <v>232</v>
      </c>
      <c r="K113" s="93" t="s">
        <v>253</v>
      </c>
    </row>
    <row r="114" spans="1:11" ht="16.8" thickTop="1" thickBot="1">
      <c r="A114" s="1">
        <v>55</v>
      </c>
      <c r="B114" s="9" t="s">
        <v>143</v>
      </c>
      <c r="C114" s="5" t="s">
        <v>83</v>
      </c>
      <c r="D114" s="33" t="s">
        <v>186</v>
      </c>
      <c r="E114" s="85">
        <v>4</v>
      </c>
      <c r="F114" s="20" t="s">
        <v>63</v>
      </c>
      <c r="G114" s="20">
        <v>10.199999999999999</v>
      </c>
      <c r="H114" s="43"/>
      <c r="I114" s="66">
        <f t="shared" si="4"/>
        <v>160</v>
      </c>
      <c r="J114" s="73" t="s">
        <v>232</v>
      </c>
      <c r="K114" s="93" t="s">
        <v>260</v>
      </c>
    </row>
    <row r="115" spans="1:11" ht="16.8" thickTop="1" thickBot="1">
      <c r="A115" s="1">
        <v>56</v>
      </c>
      <c r="B115" s="32" t="s">
        <v>155</v>
      </c>
      <c r="C115" s="5" t="s">
        <v>83</v>
      </c>
      <c r="D115" s="33" t="s">
        <v>187</v>
      </c>
      <c r="E115" s="85">
        <v>8</v>
      </c>
      <c r="F115" s="20" t="s">
        <v>63</v>
      </c>
      <c r="G115" s="20">
        <v>9.24</v>
      </c>
      <c r="H115" s="43"/>
      <c r="I115" s="66">
        <f t="shared" si="4"/>
        <v>320</v>
      </c>
      <c r="J115" s="73" t="s">
        <v>232</v>
      </c>
      <c r="K115" s="93" t="s">
        <v>254</v>
      </c>
    </row>
    <row r="116" spans="1:11" ht="16.8" thickTop="1" thickBot="1">
      <c r="A116" s="1">
        <v>57</v>
      </c>
      <c r="B116" s="32" t="s">
        <v>192</v>
      </c>
      <c r="C116" s="5" t="s">
        <v>83</v>
      </c>
      <c r="D116" s="33" t="s">
        <v>75</v>
      </c>
      <c r="E116" s="85">
        <v>2</v>
      </c>
      <c r="F116" s="20" t="s">
        <v>63</v>
      </c>
      <c r="G116" s="20">
        <v>0.42</v>
      </c>
      <c r="H116" s="43"/>
      <c r="I116" s="66">
        <f t="shared" si="4"/>
        <v>80</v>
      </c>
      <c r="J116" s="73" t="s">
        <v>232</v>
      </c>
      <c r="K116" s="93" t="s">
        <v>255</v>
      </c>
    </row>
    <row r="117" spans="1:11" ht="16.8" thickTop="1" thickBot="1">
      <c r="A117" s="1">
        <v>58</v>
      </c>
      <c r="B117" s="32" t="s">
        <v>193</v>
      </c>
      <c r="C117" s="5" t="s">
        <v>83</v>
      </c>
      <c r="D117" t="s">
        <v>156</v>
      </c>
      <c r="E117" s="85">
        <v>4</v>
      </c>
      <c r="F117" s="20" t="s">
        <v>63</v>
      </c>
      <c r="G117" s="20">
        <v>3.76</v>
      </c>
      <c r="H117" s="43"/>
      <c r="I117" s="66">
        <f t="shared" si="4"/>
        <v>160</v>
      </c>
      <c r="J117" s="73" t="s">
        <v>232</v>
      </c>
      <c r="K117" s="93" t="s">
        <v>254</v>
      </c>
    </row>
    <row r="118" spans="1:11" ht="16.8" thickTop="1" thickBot="1">
      <c r="A118" s="1" t="s">
        <v>41</v>
      </c>
      <c r="B118" s="32" t="s">
        <v>194</v>
      </c>
      <c r="C118" s="5" t="s">
        <v>83</v>
      </c>
      <c r="D118" s="33" t="s">
        <v>76</v>
      </c>
      <c r="E118" s="85">
        <v>1</v>
      </c>
      <c r="F118" s="20" t="s">
        <v>63</v>
      </c>
      <c r="G118" s="20">
        <v>0.1</v>
      </c>
      <c r="H118" s="43"/>
      <c r="I118" s="66">
        <f t="shared" si="4"/>
        <v>40</v>
      </c>
      <c r="J118" s="73" t="s">
        <v>232</v>
      </c>
      <c r="K118" s="93" t="s">
        <v>255</v>
      </c>
    </row>
    <row r="119" spans="1:11" ht="16.8" thickTop="1" thickBot="1">
      <c r="A119" s="1" t="s">
        <v>33</v>
      </c>
      <c r="B119" s="32" t="s">
        <v>195</v>
      </c>
      <c r="C119" s="5" t="s">
        <v>83</v>
      </c>
      <c r="D119" t="s">
        <v>158</v>
      </c>
      <c r="E119" s="85">
        <v>3</v>
      </c>
      <c r="F119" s="20" t="s">
        <v>63</v>
      </c>
      <c r="G119" s="20">
        <v>0.41</v>
      </c>
      <c r="H119" s="43"/>
      <c r="I119" s="66">
        <f t="shared" si="4"/>
        <v>120</v>
      </c>
      <c r="J119" s="73" t="s">
        <v>232</v>
      </c>
      <c r="K119" s="93" t="s">
        <v>255</v>
      </c>
    </row>
    <row r="120" spans="1:11" ht="16.8" thickTop="1" thickBot="1">
      <c r="A120" s="1" t="s">
        <v>255</v>
      </c>
      <c r="B120" s="32" t="s">
        <v>196</v>
      </c>
      <c r="C120" s="5" t="s">
        <v>83</v>
      </c>
      <c r="D120" t="s">
        <v>157</v>
      </c>
      <c r="E120" s="85">
        <v>2</v>
      </c>
      <c r="F120" s="20" t="s">
        <v>63</v>
      </c>
      <c r="G120" s="20">
        <v>1.08</v>
      </c>
      <c r="H120" s="43"/>
      <c r="I120" s="66">
        <f t="shared" si="4"/>
        <v>80</v>
      </c>
      <c r="J120" s="73" t="s">
        <v>232</v>
      </c>
      <c r="K120" s="93" t="s">
        <v>255</v>
      </c>
    </row>
    <row r="121" spans="1:11" ht="16.8" thickTop="1" thickBot="1">
      <c r="A121" s="1">
        <v>59</v>
      </c>
      <c r="B121" s="5" t="s">
        <v>74</v>
      </c>
      <c r="C121" s="5" t="s">
        <v>83</v>
      </c>
      <c r="D121" s="33" t="s">
        <v>77</v>
      </c>
      <c r="E121" s="85">
        <v>0.1</v>
      </c>
      <c r="F121" s="20" t="s">
        <v>142</v>
      </c>
      <c r="G121" s="20">
        <v>0.7</v>
      </c>
      <c r="H121" s="43"/>
      <c r="I121" s="66">
        <f t="shared" si="4"/>
        <v>4</v>
      </c>
      <c r="J121" s="73" t="s">
        <v>232</v>
      </c>
      <c r="K121" s="93" t="s">
        <v>255</v>
      </c>
    </row>
    <row r="122" spans="1:11" ht="16.8" thickTop="1" thickBot="1">
      <c r="A122" s="1">
        <v>60</v>
      </c>
      <c r="B122" s="32" t="s">
        <v>102</v>
      </c>
      <c r="C122" s="32" t="s">
        <v>83</v>
      </c>
      <c r="D122" s="5" t="s">
        <v>101</v>
      </c>
      <c r="E122" s="85">
        <v>0.5</v>
      </c>
      <c r="F122" s="20" t="s">
        <v>144</v>
      </c>
      <c r="G122" s="20">
        <v>1.4</v>
      </c>
      <c r="H122" s="43"/>
      <c r="I122" s="66">
        <f t="shared" si="4"/>
        <v>20</v>
      </c>
      <c r="J122" s="73" t="s">
        <v>232</v>
      </c>
      <c r="K122" s="93" t="s">
        <v>261</v>
      </c>
    </row>
    <row r="123" spans="1:11" ht="15.6" thickTop="1" thickBot="1">
      <c r="A123" s="1">
        <v>61</v>
      </c>
      <c r="B123" s="32" t="s">
        <v>99</v>
      </c>
      <c r="C123" s="32" t="s">
        <v>83</v>
      </c>
      <c r="D123" s="5" t="s">
        <v>100</v>
      </c>
      <c r="E123" s="85">
        <v>0.5</v>
      </c>
      <c r="F123" s="20" t="s">
        <v>197</v>
      </c>
      <c r="G123" s="20">
        <v>1.8</v>
      </c>
      <c r="H123" s="43"/>
      <c r="I123" s="66">
        <f t="shared" si="4"/>
        <v>20</v>
      </c>
      <c r="J123" s="72" t="s">
        <v>230</v>
      </c>
      <c r="K123" s="92">
        <v>0</v>
      </c>
    </row>
    <row r="124" spans="1:11" ht="16.8" thickTop="1" thickBot="1">
      <c r="A124" s="1">
        <v>62</v>
      </c>
      <c r="B124" s="32" t="s">
        <v>98</v>
      </c>
      <c r="C124" s="32" t="s">
        <v>83</v>
      </c>
      <c r="D124" s="5" t="s">
        <v>97</v>
      </c>
      <c r="E124" s="85">
        <v>0.5</v>
      </c>
      <c r="F124" s="20" t="s">
        <v>145</v>
      </c>
      <c r="G124" s="20">
        <v>8</v>
      </c>
      <c r="H124" s="43"/>
      <c r="I124" s="66">
        <f t="shared" si="4"/>
        <v>20</v>
      </c>
      <c r="J124" s="73" t="s">
        <v>232</v>
      </c>
      <c r="K124" s="93" t="s">
        <v>262</v>
      </c>
    </row>
    <row r="125" spans="1:11" ht="18.600000000000001" thickTop="1">
      <c r="A125" s="1"/>
      <c r="B125" s="15"/>
      <c r="C125" s="15"/>
      <c r="D125" s="44" t="s">
        <v>204</v>
      </c>
      <c r="E125" s="87"/>
      <c r="F125" s="14"/>
      <c r="G125" s="51">
        <f>SUM(G112:G124)</f>
        <v>38.880000000000003</v>
      </c>
      <c r="H125" s="14"/>
      <c r="I125" s="67"/>
      <c r="J125" s="14"/>
      <c r="K125" s="87"/>
    </row>
    <row r="126" spans="1:11">
      <c r="A126" s="1"/>
      <c r="B126" s="15"/>
      <c r="C126" s="15"/>
      <c r="E126" s="88"/>
      <c r="F126" s="15"/>
      <c r="H126" s="15"/>
      <c r="I126" s="68"/>
      <c r="J126" s="14"/>
      <c r="K126" s="87"/>
    </row>
    <row r="127" spans="1:11" ht="18">
      <c r="D127" s="46" t="s">
        <v>184</v>
      </c>
      <c r="G127" s="50">
        <f>SUM(G33,G66,G108,G125)</f>
        <v>2005.56</v>
      </c>
      <c r="H127" s="49"/>
      <c r="I127" s="69"/>
      <c r="J127" s="14"/>
      <c r="K127" s="87"/>
    </row>
    <row r="128" spans="1:11">
      <c r="D128" s="15"/>
      <c r="G128" s="37"/>
      <c r="H128" s="37"/>
      <c r="I128" s="69"/>
      <c r="J128" s="14"/>
      <c r="K128" s="87"/>
    </row>
    <row r="129" spans="1:11">
      <c r="D129" s="15"/>
      <c r="G129" s="37"/>
      <c r="H129" s="37"/>
      <c r="I129" s="69"/>
      <c r="J129" s="14"/>
      <c r="K129" s="87"/>
    </row>
    <row r="130" spans="1:11">
      <c r="D130" s="15"/>
      <c r="G130" s="37"/>
      <c r="H130" s="37"/>
      <c r="I130" s="69"/>
      <c r="J130" s="14"/>
      <c r="K130" s="87"/>
    </row>
    <row r="131" spans="1:11">
      <c r="D131" s="15"/>
      <c r="G131" s="37"/>
      <c r="H131" s="37"/>
      <c r="I131" s="69"/>
      <c r="J131" s="14"/>
      <c r="K131" s="87"/>
    </row>
    <row r="132" spans="1:11" ht="15" thickBot="1">
      <c r="A132" s="11" t="s">
        <v>202</v>
      </c>
      <c r="D132" s="15"/>
      <c r="G132" s="37"/>
      <c r="H132" s="37"/>
      <c r="I132" s="69"/>
      <c r="J132" s="14"/>
      <c r="K132" s="87"/>
    </row>
    <row r="133" spans="1:11" ht="18" customHeight="1" thickTop="1" thickBot="1">
      <c r="A133" s="1">
        <v>51</v>
      </c>
      <c r="B133" s="5" t="s">
        <v>73</v>
      </c>
      <c r="C133" s="9" t="s">
        <v>40</v>
      </c>
      <c r="D133" s="5" t="s">
        <v>85</v>
      </c>
      <c r="E133" s="83"/>
      <c r="F133" s="58" t="s">
        <v>141</v>
      </c>
      <c r="G133" s="27"/>
      <c r="H133" s="31"/>
      <c r="I133" s="66"/>
      <c r="J133" s="14"/>
      <c r="K133" s="87"/>
    </row>
    <row r="134" spans="1:11" ht="15.6" thickTop="1" thickBot="1">
      <c r="A134" s="1">
        <v>52</v>
      </c>
      <c r="B134" s="5" t="s">
        <v>8</v>
      </c>
      <c r="C134" s="9" t="s">
        <v>40</v>
      </c>
      <c r="D134" s="5" t="s">
        <v>84</v>
      </c>
      <c r="E134" s="83"/>
      <c r="F134" s="58" t="s">
        <v>141</v>
      </c>
      <c r="G134" s="27"/>
      <c r="H134" s="31"/>
      <c r="I134" s="66"/>
      <c r="J134" s="14"/>
      <c r="K134" s="87"/>
    </row>
    <row r="135" spans="1:11" ht="15.6" thickTop="1" thickBot="1">
      <c r="A135" s="1" t="s">
        <v>6</v>
      </c>
      <c r="B135" s="5" t="s">
        <v>7</v>
      </c>
      <c r="C135" s="9" t="s">
        <v>40</v>
      </c>
      <c r="D135" s="5" t="s">
        <v>84</v>
      </c>
      <c r="E135" s="83"/>
      <c r="F135" s="58" t="s">
        <v>141</v>
      </c>
      <c r="G135" s="27"/>
      <c r="H135" s="31"/>
      <c r="I135" s="66"/>
      <c r="J135" s="14"/>
      <c r="K135" s="87"/>
    </row>
    <row r="136" spans="1:11" ht="15.6" thickTop="1" thickBot="1">
      <c r="A136" s="14">
        <v>53</v>
      </c>
      <c r="B136" s="32" t="s">
        <v>227</v>
      </c>
      <c r="C136" s="5"/>
      <c r="D136" s="5"/>
      <c r="E136" s="85">
        <v>1</v>
      </c>
      <c r="F136" s="75" t="s">
        <v>141</v>
      </c>
      <c r="G136" s="76"/>
      <c r="J136" s="74" t="s">
        <v>228</v>
      </c>
      <c r="K136" s="96"/>
    </row>
    <row r="137" spans="1:11" ht="15" thickTop="1">
      <c r="B137" s="13" t="s">
        <v>54</v>
      </c>
      <c r="C137" s="13" t="s">
        <v>53</v>
      </c>
    </row>
    <row r="138" spans="1:11">
      <c r="B138" s="13" t="s">
        <v>52</v>
      </c>
      <c r="E138" s="78">
        <v>1</v>
      </c>
    </row>
    <row r="139" spans="1:11">
      <c r="E139" s="89"/>
      <c r="F139" s="4"/>
    </row>
    <row r="143" spans="1:11">
      <c r="C143" s="14"/>
    </row>
    <row r="144" spans="1:11">
      <c r="C144" s="14"/>
    </row>
    <row r="145" spans="3:5">
      <c r="C145" s="14"/>
    </row>
    <row r="146" spans="3:5">
      <c r="C146" s="14"/>
    </row>
    <row r="147" spans="3:5">
      <c r="C147" s="101"/>
      <c r="D147" t="s">
        <v>272</v>
      </c>
      <c r="E147" s="78" t="s">
        <v>273</v>
      </c>
    </row>
    <row r="148" spans="3:5">
      <c r="C148" s="14"/>
    </row>
    <row r="149" spans="3:5">
      <c r="C149" s="14"/>
    </row>
    <row r="150" spans="3:5">
      <c r="C150" s="14"/>
    </row>
    <row r="151" spans="3:5">
      <c r="C151" s="14"/>
    </row>
  </sheetData>
  <mergeCells count="2">
    <mergeCell ref="E8:E9"/>
    <mergeCell ref="I8:I9"/>
  </mergeCells>
  <phoneticPr fontId="4" type="noConversion"/>
  <pageMargins left="0" right="0.70866141732283472" top="0.74803149606299213" bottom="0.74803149606299213" header="0.31496062992125984" footer="0.31496062992125984"/>
  <pageSetup paperSize="8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Envoi 1</vt:lpstr>
      <vt:lpstr>Sheet1</vt:lpstr>
      <vt:lpstr>'Envoi 1'!OLE_LINK14</vt:lpstr>
      <vt:lpstr>'Envoi 1'!Print_Area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ZAGANIDIS</cp:lastModifiedBy>
  <cp:lastPrinted>2012-07-17T10:06:16Z</cp:lastPrinted>
  <dcterms:created xsi:type="dcterms:W3CDTF">2011-04-20T13:59:53Z</dcterms:created>
  <dcterms:modified xsi:type="dcterms:W3CDTF">2012-08-08T13:53:27Z</dcterms:modified>
</cp:coreProperties>
</file>