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4235" windowHeight="5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3" i="1"/>
  <c r="O12"/>
  <c r="O11"/>
  <c r="D13"/>
  <c r="I17"/>
  <c r="D21" s="1"/>
  <c r="H17"/>
  <c r="D12"/>
  <c r="E21" l="1"/>
  <c r="E25" s="1"/>
  <c r="D23"/>
  <c r="D24" s="1"/>
  <c r="D25" l="1"/>
</calcChain>
</file>

<file path=xl/sharedStrings.xml><?xml version="1.0" encoding="utf-8"?>
<sst xmlns="http://schemas.openxmlformats.org/spreadsheetml/2006/main" count="42" uniqueCount="37">
  <si>
    <t>Testing copper pipes from India for the RE4 chambers</t>
  </si>
  <si>
    <t>Vol</t>
  </si>
  <si>
    <t>Length</t>
  </si>
  <si>
    <t>cm3</t>
  </si>
  <si>
    <t>Testing Specification</t>
  </si>
  <si>
    <t>P oper</t>
  </si>
  <si>
    <t>P max</t>
  </si>
  <si>
    <t>P test</t>
  </si>
  <si>
    <t>P factor</t>
  </si>
  <si>
    <t>Testing spec corrected by P factor</t>
  </si>
  <si>
    <t>Total leak rate</t>
  </si>
  <si>
    <t>mbar*l/s</t>
  </si>
  <si>
    <t xml:space="preserve">From leak rate and sensitivity, calculation of time </t>
  </si>
  <si>
    <t>From leak rate &amp; time, calculation of DP to be measured</t>
  </si>
  <si>
    <t>Volume</t>
  </si>
  <si>
    <t>liters</t>
  </si>
  <si>
    <t>Leak rate</t>
  </si>
  <si>
    <t>Sensitivity</t>
  </si>
  <si>
    <t>mbar</t>
  </si>
  <si>
    <t>Time</t>
  </si>
  <si>
    <t>s</t>
  </si>
  <si>
    <t>h</t>
  </si>
  <si>
    <t>DeltaP</t>
  </si>
  <si>
    <t>(cm)</t>
  </si>
  <si>
    <t>So either we wait 10 minutes and can see 5mbr resolution</t>
  </si>
  <si>
    <t>OR</t>
  </si>
  <si>
    <t>So either we wait 60 minutes and can see 30mbar change</t>
  </si>
  <si>
    <t>With a resolution of 10mbar we wait 15 mins</t>
  </si>
  <si>
    <t>For Test Spec of 1x E+04 (mbar.l/s)</t>
  </si>
  <si>
    <t>Initial Test done with old Rilsan pipe</t>
  </si>
  <si>
    <t>Friday</t>
  </si>
  <si>
    <t>hrs</t>
  </si>
  <si>
    <t>P (Bar)</t>
  </si>
  <si>
    <t>Monday</t>
  </si>
  <si>
    <t>Sat</t>
  </si>
  <si>
    <t>Sun</t>
  </si>
  <si>
    <t>0+7</t>
  </si>
</sst>
</file>

<file path=xl/styles.xml><?xml version="1.0" encoding="utf-8"?>
<styleSheet xmlns="http://schemas.openxmlformats.org/spreadsheetml/2006/main">
  <numFmts count="1">
    <numFmt numFmtId="168" formatCode="0.0"/>
  </numFmts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1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/>
    <xf numFmtId="11" fontId="0" fillId="0" borderId="0" xfId="0" applyNumberFormat="1" applyFill="1" applyBorder="1" applyAlignment="1" applyProtection="1">
      <alignment horizontal="right"/>
    </xf>
    <xf numFmtId="11" fontId="0" fillId="0" borderId="0" xfId="0" applyNumberFormat="1" applyBorder="1"/>
    <xf numFmtId="11" fontId="0" fillId="0" borderId="0" xfId="0" applyNumberFormat="1" applyFill="1" applyBorder="1"/>
    <xf numFmtId="1" fontId="0" fillId="0" borderId="0" xfId="0" applyNumberFormat="1" applyBorder="1"/>
    <xf numFmtId="1" fontId="0" fillId="2" borderId="0" xfId="0" applyNumberFormat="1" applyFill="1" applyBorder="1"/>
    <xf numFmtId="0" fontId="0" fillId="0" borderId="3" xfId="0" applyBorder="1"/>
    <xf numFmtId="168" fontId="0" fillId="0" borderId="3" xfId="0" applyNumberFormat="1" applyBorder="1"/>
    <xf numFmtId="168" fontId="0" fillId="2" borderId="3" xfId="0" applyNumberFormat="1" applyFill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xVal>
            <c:numRef>
              <c:f>Sheet1!$O$8:$O$13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57.75</c:v>
                </c:pt>
                <c:pt idx="4">
                  <c:v>63</c:v>
                </c:pt>
                <c:pt idx="5">
                  <c:v>65.25</c:v>
                </c:pt>
              </c:numCache>
            </c:numRef>
          </c:xVal>
          <c:yVal>
            <c:numRef>
              <c:f>Sheet1!$P$8:$P$13</c:f>
              <c:numCache>
                <c:formatCode>General</c:formatCode>
                <c:ptCount val="6"/>
                <c:pt idx="0">
                  <c:v>10.02</c:v>
                </c:pt>
                <c:pt idx="3">
                  <c:v>9.69</c:v>
                </c:pt>
                <c:pt idx="4">
                  <c:v>9.67</c:v>
                </c:pt>
                <c:pt idx="5">
                  <c:v>9.64</c:v>
                </c:pt>
              </c:numCache>
            </c:numRef>
          </c:yVal>
          <c:smooth val="1"/>
        </c:ser>
        <c:axId val="80909440"/>
        <c:axId val="60816768"/>
      </c:scatterChart>
      <c:valAx>
        <c:axId val="80909440"/>
        <c:scaling>
          <c:orientation val="minMax"/>
        </c:scaling>
        <c:axPos val="b"/>
        <c:numFmt formatCode="General" sourceLinked="1"/>
        <c:tickLblPos val="nextTo"/>
        <c:crossAx val="60816768"/>
        <c:crosses val="autoZero"/>
        <c:crossBetween val="midCat"/>
      </c:valAx>
      <c:valAx>
        <c:axId val="60816768"/>
        <c:scaling>
          <c:orientation val="minMax"/>
        </c:scaling>
        <c:axPos val="l"/>
        <c:majorGridlines/>
        <c:numFmt formatCode="General" sourceLinked="1"/>
        <c:tickLblPos val="nextTo"/>
        <c:crossAx val="809094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17</xdr:row>
      <xdr:rowOff>47625</xdr:rowOff>
    </xdr:from>
    <xdr:to>
      <xdr:col>17</xdr:col>
      <xdr:colOff>238125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P35"/>
  <sheetViews>
    <sheetView tabSelected="1" topLeftCell="B16" workbookViewId="0">
      <selection activeCell="O8" sqref="O8:P13"/>
    </sheetView>
  </sheetViews>
  <sheetFormatPr defaultRowHeight="15"/>
  <cols>
    <col min="4" max="4" width="22.140625" customWidth="1"/>
    <col min="5" max="5" width="26.5703125" customWidth="1"/>
  </cols>
  <sheetData>
    <row r="7" spans="2:16">
      <c r="C7" t="s">
        <v>0</v>
      </c>
      <c r="M7" t="s">
        <v>31</v>
      </c>
      <c r="P7" t="s">
        <v>32</v>
      </c>
    </row>
    <row r="8" spans="2:16">
      <c r="K8" t="s">
        <v>30</v>
      </c>
      <c r="L8" s="21">
        <v>40844</v>
      </c>
      <c r="M8">
        <v>17</v>
      </c>
      <c r="N8" t="s">
        <v>36</v>
      </c>
      <c r="O8">
        <v>0</v>
      </c>
      <c r="P8">
        <v>10.02</v>
      </c>
    </row>
    <row r="9" spans="2:16">
      <c r="K9" t="s">
        <v>34</v>
      </c>
      <c r="N9">
        <v>24</v>
      </c>
      <c r="O9">
        <v>24</v>
      </c>
    </row>
    <row r="10" spans="2:16">
      <c r="E10" t="s">
        <v>2</v>
      </c>
      <c r="K10" t="s">
        <v>35</v>
      </c>
      <c r="N10">
        <v>24</v>
      </c>
      <c r="O10">
        <v>48</v>
      </c>
    </row>
    <row r="11" spans="2:16">
      <c r="D11" t="s">
        <v>3</v>
      </c>
      <c r="E11" t="s">
        <v>23</v>
      </c>
      <c r="K11" t="s">
        <v>33</v>
      </c>
      <c r="M11">
        <v>945</v>
      </c>
      <c r="N11">
        <v>9.75</v>
      </c>
      <c r="O11">
        <f>O10+N11</f>
        <v>57.75</v>
      </c>
      <c r="P11">
        <v>9.69</v>
      </c>
    </row>
    <row r="12" spans="2:16">
      <c r="C12" t="s">
        <v>1</v>
      </c>
      <c r="D12">
        <f>3.1415927*0.3*0.3*E12</f>
        <v>56.548668599999999</v>
      </c>
      <c r="E12">
        <v>200</v>
      </c>
      <c r="M12">
        <v>1500</v>
      </c>
      <c r="N12">
        <v>15</v>
      </c>
      <c r="O12">
        <f>O10+N12</f>
        <v>63</v>
      </c>
      <c r="P12">
        <v>9.67</v>
      </c>
    </row>
    <row r="13" spans="2:16">
      <c r="C13" t="s">
        <v>1</v>
      </c>
      <c r="D13">
        <f>D12/1000</f>
        <v>5.6548668599999997E-2</v>
      </c>
      <c r="M13">
        <v>1715</v>
      </c>
      <c r="N13">
        <v>17.25</v>
      </c>
      <c r="O13">
        <f>O10+N13</f>
        <v>65.25</v>
      </c>
      <c r="P13">
        <v>9.64</v>
      </c>
    </row>
    <row r="16" spans="2:16" ht="64.5" thickBot="1">
      <c r="B16" s="1"/>
      <c r="C16" s="1"/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  <c r="I16" s="2" t="s">
        <v>9</v>
      </c>
    </row>
    <row r="17" spans="2:9" ht="15.75" thickTop="1">
      <c r="B17" t="s">
        <v>10</v>
      </c>
      <c r="C17" t="s">
        <v>11</v>
      </c>
      <c r="D17" s="5">
        <v>1.0000000000000001E-5</v>
      </c>
      <c r="E17" s="6">
        <v>9</v>
      </c>
      <c r="F17" s="6">
        <v>40</v>
      </c>
      <c r="G17" s="6">
        <v>20</v>
      </c>
      <c r="H17" s="7">
        <f>((G17^2-1)/(E17^2-1))</f>
        <v>4.9874999999999998</v>
      </c>
      <c r="I17" s="5">
        <f>D17*H17</f>
        <v>4.9874999999999999E-5</v>
      </c>
    </row>
    <row r="19" spans="2:9" ht="55.5" customHeight="1">
      <c r="B19" s="8"/>
      <c r="C19" s="8"/>
      <c r="D19" s="9" t="s">
        <v>12</v>
      </c>
      <c r="E19" s="9" t="s">
        <v>13</v>
      </c>
      <c r="F19" s="10"/>
      <c r="G19" s="11"/>
      <c r="H19" s="11"/>
      <c r="I19" s="11"/>
    </row>
    <row r="20" spans="2:9">
      <c r="B20" s="12" t="s">
        <v>14</v>
      </c>
      <c r="C20" s="12" t="s">
        <v>15</v>
      </c>
      <c r="D20" s="12">
        <v>5.6000000000000001E-2</v>
      </c>
      <c r="E20" s="12">
        <v>5.6000000000000001E-2</v>
      </c>
      <c r="F20" s="12"/>
    </row>
    <row r="21" spans="2:9">
      <c r="B21" s="12" t="s">
        <v>16</v>
      </c>
      <c r="C21" s="12" t="s">
        <v>11</v>
      </c>
      <c r="D21" s="13">
        <f>I17</f>
        <v>4.9874999999999999E-5</v>
      </c>
      <c r="E21" s="14">
        <f>D21</f>
        <v>4.9874999999999999E-5</v>
      </c>
      <c r="F21" s="15"/>
    </row>
    <row r="22" spans="2:9">
      <c r="B22" s="12" t="s">
        <v>17</v>
      </c>
      <c r="C22" s="12" t="s">
        <v>18</v>
      </c>
      <c r="D22" s="12">
        <v>10</v>
      </c>
      <c r="E22" s="12"/>
      <c r="F22" s="12"/>
    </row>
    <row r="23" spans="2:9">
      <c r="B23" s="12" t="s">
        <v>19</v>
      </c>
      <c r="C23" s="12" t="s">
        <v>20</v>
      </c>
      <c r="D23" s="16">
        <f>D20*D22/D21</f>
        <v>11228.070175438597</v>
      </c>
      <c r="E23" s="12">
        <v>600</v>
      </c>
      <c r="F23" s="12"/>
    </row>
    <row r="24" spans="2:9">
      <c r="B24" s="12" t="s">
        <v>19</v>
      </c>
      <c r="C24" s="12" t="s">
        <v>21</v>
      </c>
      <c r="D24" s="17">
        <f>D23/3600</f>
        <v>3.1189083820662771</v>
      </c>
      <c r="E24" s="12">
        <v>1</v>
      </c>
      <c r="F24" s="12"/>
    </row>
    <row r="25" spans="2:9">
      <c r="B25" s="18" t="s">
        <v>22</v>
      </c>
      <c r="C25" s="18" t="s">
        <v>18</v>
      </c>
      <c r="D25" s="19">
        <f>D21*D23/D20</f>
        <v>10</v>
      </c>
      <c r="E25" s="20">
        <f>E21*E23/E20</f>
        <v>0.53437500000000004</v>
      </c>
      <c r="F25" s="12"/>
    </row>
    <row r="27" spans="2:9">
      <c r="B27" t="s">
        <v>28</v>
      </c>
    </row>
    <row r="28" spans="2:9">
      <c r="B28" t="s">
        <v>24</v>
      </c>
    </row>
    <row r="29" spans="2:9">
      <c r="B29" t="s">
        <v>25</v>
      </c>
    </row>
    <row r="30" spans="2:9">
      <c r="B30" t="s">
        <v>26</v>
      </c>
    </row>
    <row r="31" spans="2:9">
      <c r="B31" t="s">
        <v>25</v>
      </c>
    </row>
    <row r="32" spans="2:9">
      <c r="B32" t="s">
        <v>27</v>
      </c>
    </row>
    <row r="35" spans="2:2">
      <c r="B35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dcterms:created xsi:type="dcterms:W3CDTF">2011-10-31T14:01:38Z</dcterms:created>
  <dcterms:modified xsi:type="dcterms:W3CDTF">2011-10-31T16:27:20Z</dcterms:modified>
</cp:coreProperties>
</file>