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740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7" i="1" l="1"/>
  <c r="R8" i="1"/>
  <c r="R9" i="1"/>
  <c r="L43" i="1"/>
  <c r="G49" i="1"/>
  <c r="G54" i="1"/>
  <c r="G38" i="1"/>
  <c r="G26" i="1"/>
  <c r="G17" i="1"/>
  <c r="G11" i="1"/>
</calcChain>
</file>

<file path=xl/sharedStrings.xml><?xml version="1.0" encoding="utf-8"?>
<sst xmlns="http://schemas.openxmlformats.org/spreadsheetml/2006/main" count="65" uniqueCount="42">
  <si>
    <t>Table of Services costs , Cables and cooling</t>
  </si>
  <si>
    <t xml:space="preserve">Signal Cable </t>
  </si>
  <si>
    <t>Connectors</t>
  </si>
  <si>
    <t>Cable assembly</t>
  </si>
  <si>
    <t>LV Cables</t>
  </si>
  <si>
    <t>HV cables</t>
  </si>
  <si>
    <t xml:space="preserve">DCS Cable </t>
  </si>
  <si>
    <t>EDH #</t>
  </si>
  <si>
    <t>Cost</t>
  </si>
  <si>
    <t>Cooling Chambers</t>
  </si>
  <si>
    <t>Cooling from CSCs</t>
  </si>
  <si>
    <t>Cooling ZEC</t>
  </si>
  <si>
    <t xml:space="preserve">Cable </t>
  </si>
  <si>
    <t>Sagana to Lalit</t>
  </si>
  <si>
    <t>Manifold</t>
  </si>
  <si>
    <t>Manpower</t>
  </si>
  <si>
    <t>Cable Installation P5</t>
  </si>
  <si>
    <t>in LV order</t>
  </si>
  <si>
    <t>see DCS</t>
  </si>
  <si>
    <t>NA</t>
  </si>
  <si>
    <t>HV for Cosmic/QC4 stands</t>
  </si>
  <si>
    <t>HV order was for P5 cables &amp; dist boxes &amp; Cosmic/QC4</t>
  </si>
  <si>
    <t>HV Connectors for Chambers</t>
  </si>
  <si>
    <t>Jupitors (3 pole was old stock)</t>
  </si>
  <si>
    <t>[chf]</t>
  </si>
  <si>
    <t>Total</t>
  </si>
  <si>
    <t>Tooling</t>
  </si>
  <si>
    <t>?</t>
  </si>
  <si>
    <t>Flexible &amp; unions</t>
  </si>
  <si>
    <t>HV M&amp;O P5</t>
  </si>
  <si>
    <t>HV Distributor</t>
  </si>
  <si>
    <t>Connectors PP to Chambers</t>
  </si>
  <si>
    <t>EDH 4903205</t>
  </si>
  <si>
    <t>Ian 10 July 2013</t>
  </si>
  <si>
    <t>Mod Ian 16 July 2013</t>
  </si>
  <si>
    <t>Power Pole</t>
  </si>
  <si>
    <t>Heat Shrink</t>
  </si>
  <si>
    <t>Stycast</t>
  </si>
  <si>
    <t>Cable</t>
  </si>
  <si>
    <t>costs of putting connectors onto the cable     =</t>
  </si>
  <si>
    <t>=</t>
  </si>
  <si>
    <t xml:space="preserve">Cable costs inc connectors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</si>
</sst>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center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7" borderId="1" xfId="0" applyFill="1" applyBorder="1"/>
    <xf numFmtId="0" fontId="1" fillId="7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4" fillId="5" borderId="1" xfId="0" applyFont="1" applyFill="1" applyBorder="1"/>
    <xf numFmtId="0" fontId="1" fillId="2" borderId="1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12" borderId="1" xfId="0" applyFill="1" applyBorder="1"/>
    <xf numFmtId="0" fontId="1" fillId="12" borderId="1" xfId="0" applyFont="1" applyFill="1" applyBorder="1"/>
    <xf numFmtId="0" fontId="0" fillId="13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114300</xdr:colOff>
      <xdr:row>8</xdr:row>
      <xdr:rowOff>114300</xdr:rowOff>
    </xdr:to>
    <xdr:sp macro="" textlink="">
      <xdr:nvSpPr>
        <xdr:cNvPr id="1025" name="AutoShape 1" descr="https://edh.cern.ch/Icons/attach.png"/>
        <xdr:cNvSpPr>
          <a:spLocks noChangeAspect="1" noChangeArrowheads="1"/>
        </xdr:cNvSpPr>
      </xdr:nvSpPr>
      <xdr:spPr bwMode="auto">
        <a:xfrm>
          <a:off x="4267200" y="1524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114300</xdr:colOff>
      <xdr:row>8</xdr:row>
      <xdr:rowOff>114300</xdr:rowOff>
    </xdr:to>
    <xdr:sp macro="" textlink="">
      <xdr:nvSpPr>
        <xdr:cNvPr id="1026" name="AutoShape 2" descr="https://edh.cern.ch/Icons/attach.png"/>
        <xdr:cNvSpPr>
          <a:spLocks noChangeAspect="1" noChangeArrowheads="1"/>
        </xdr:cNvSpPr>
      </xdr:nvSpPr>
      <xdr:spPr bwMode="auto">
        <a:xfrm>
          <a:off x="4267200" y="1524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114300</xdr:colOff>
      <xdr:row>8</xdr:row>
      <xdr:rowOff>114300</xdr:rowOff>
    </xdr:to>
    <xdr:sp macro="" textlink="">
      <xdr:nvSpPr>
        <xdr:cNvPr id="1027" name="AutoShape 3" descr="https://edh.cern.ch/Icons/attach.png"/>
        <xdr:cNvSpPr>
          <a:spLocks noChangeAspect="1" noChangeArrowheads="1"/>
        </xdr:cNvSpPr>
      </xdr:nvSpPr>
      <xdr:spPr bwMode="auto">
        <a:xfrm>
          <a:off x="4267200" y="1524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114300</xdr:colOff>
      <xdr:row>8</xdr:row>
      <xdr:rowOff>114300</xdr:rowOff>
    </xdr:to>
    <xdr:sp macro="" textlink="">
      <xdr:nvSpPr>
        <xdr:cNvPr id="1028" name="AutoShape 4" descr="https://edh.cern.ch/Icons/attach.png"/>
        <xdr:cNvSpPr>
          <a:spLocks noChangeAspect="1" noChangeArrowheads="1"/>
        </xdr:cNvSpPr>
      </xdr:nvSpPr>
      <xdr:spPr bwMode="auto">
        <a:xfrm>
          <a:off x="6629400" y="1524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9"/>
  <sheetViews>
    <sheetView tabSelected="1" topLeftCell="A20" workbookViewId="0">
      <selection activeCell="R35" sqref="R35"/>
    </sheetView>
  </sheetViews>
  <sheetFormatPr defaultRowHeight="15" x14ac:dyDescent="0.25"/>
  <cols>
    <col min="3" max="3" width="19.7109375" customWidth="1"/>
    <col min="6" max="6" width="17.140625" customWidth="1"/>
  </cols>
  <sheetData>
    <row r="2" spans="1:18" ht="21" x14ac:dyDescent="0.35">
      <c r="B2" s="1" t="s">
        <v>0</v>
      </c>
    </row>
    <row r="4" spans="1:18" x14ac:dyDescent="0.25">
      <c r="F4" s="16" t="s">
        <v>7</v>
      </c>
      <c r="G4" s="16" t="s">
        <v>8</v>
      </c>
      <c r="J4" t="s">
        <v>33</v>
      </c>
    </row>
    <row r="5" spans="1:18" x14ac:dyDescent="0.25">
      <c r="F5" s="16"/>
      <c r="G5" s="16" t="s">
        <v>24</v>
      </c>
      <c r="J5" t="s">
        <v>34</v>
      </c>
    </row>
    <row r="7" spans="1:18" x14ac:dyDescent="0.25">
      <c r="A7" s="2" t="s">
        <v>1</v>
      </c>
      <c r="B7" s="2"/>
      <c r="C7" s="2" t="s">
        <v>2</v>
      </c>
      <c r="D7" s="2"/>
      <c r="E7" s="2"/>
      <c r="F7" s="2">
        <v>4952989</v>
      </c>
      <c r="G7" s="2">
        <v>5269</v>
      </c>
      <c r="H7" s="2"/>
      <c r="I7" s="2"/>
      <c r="J7" s="2"/>
      <c r="M7" s="23" t="s">
        <v>41</v>
      </c>
      <c r="N7" s="23"/>
      <c r="O7" s="23"/>
      <c r="P7" s="23"/>
      <c r="Q7" s="23" t="s">
        <v>40</v>
      </c>
      <c r="R7" s="23">
        <f>G7+G13+SUM(G20:G23)+SUM(G28:G35)</f>
        <v>33731</v>
      </c>
    </row>
    <row r="8" spans="1:18" x14ac:dyDescent="0.25">
      <c r="A8" s="2"/>
      <c r="B8" s="2"/>
      <c r="C8" s="2" t="s">
        <v>12</v>
      </c>
      <c r="D8" s="2"/>
      <c r="E8" s="2"/>
      <c r="F8" s="2" t="s">
        <v>19</v>
      </c>
      <c r="G8" s="2">
        <v>0</v>
      </c>
      <c r="H8" s="2"/>
      <c r="I8" s="2"/>
      <c r="J8" s="2"/>
      <c r="M8" s="23" t="s">
        <v>39</v>
      </c>
      <c r="N8" s="23"/>
      <c r="O8" s="23"/>
      <c r="P8" s="23"/>
      <c r="Q8" s="23"/>
      <c r="R8" s="23">
        <f>G9+G15+G24+G36</f>
        <v>42786</v>
      </c>
    </row>
    <row r="9" spans="1:18" x14ac:dyDescent="0.25">
      <c r="A9" s="2"/>
      <c r="B9" s="2"/>
      <c r="C9" s="2" t="s">
        <v>3</v>
      </c>
      <c r="D9" s="2"/>
      <c r="E9" s="2"/>
      <c r="F9" s="3">
        <v>5149849</v>
      </c>
      <c r="G9" s="2">
        <v>25724</v>
      </c>
      <c r="H9" s="2"/>
      <c r="I9" s="3"/>
      <c r="J9" s="4"/>
      <c r="M9" s="23" t="s">
        <v>25</v>
      </c>
      <c r="N9" s="23"/>
      <c r="O9" s="23"/>
      <c r="P9" s="23"/>
      <c r="Q9" s="23" t="s">
        <v>40</v>
      </c>
      <c r="R9" s="23">
        <f>R8+R7</f>
        <v>76517</v>
      </c>
    </row>
    <row r="10" spans="1:18" x14ac:dyDescent="0.25">
      <c r="A10" s="2"/>
      <c r="B10" s="2"/>
      <c r="C10" s="2" t="s">
        <v>16</v>
      </c>
      <c r="D10" s="2"/>
      <c r="E10" s="2"/>
      <c r="F10" s="2"/>
      <c r="G10" s="2"/>
      <c r="H10" s="2"/>
      <c r="I10" s="2"/>
      <c r="J10" s="2"/>
    </row>
    <row r="11" spans="1:18" x14ac:dyDescent="0.25">
      <c r="A11" s="2"/>
      <c r="B11" s="2"/>
      <c r="C11" s="2"/>
      <c r="D11" s="2"/>
      <c r="E11" s="2" t="s">
        <v>25</v>
      </c>
      <c r="F11" s="2"/>
      <c r="G11" s="16">
        <f>SUM(G7:G10)</f>
        <v>30993</v>
      </c>
      <c r="H11" s="2"/>
      <c r="I11" s="2"/>
      <c r="J11" s="2"/>
    </row>
    <row r="13" spans="1:18" x14ac:dyDescent="0.25">
      <c r="A13" s="5" t="s">
        <v>6</v>
      </c>
      <c r="B13" s="5"/>
      <c r="C13" s="5" t="s">
        <v>2</v>
      </c>
      <c r="D13" s="5"/>
      <c r="E13" s="5"/>
      <c r="F13" s="5">
        <v>5126909</v>
      </c>
      <c r="G13" s="5">
        <v>481</v>
      </c>
      <c r="H13" s="5"/>
      <c r="I13" s="5"/>
      <c r="J13" s="5"/>
    </row>
    <row r="14" spans="1:18" x14ac:dyDescent="0.25">
      <c r="A14" s="5"/>
      <c r="B14" s="5"/>
      <c r="C14" s="5" t="s">
        <v>12</v>
      </c>
      <c r="D14" s="5"/>
      <c r="E14" s="5"/>
      <c r="F14" s="5"/>
      <c r="G14" s="5">
        <v>0</v>
      </c>
      <c r="H14" s="5"/>
      <c r="I14" s="5"/>
      <c r="J14" s="5"/>
    </row>
    <row r="15" spans="1:18" x14ac:dyDescent="0.25">
      <c r="A15" s="5"/>
      <c r="B15" s="5"/>
      <c r="C15" s="5" t="s">
        <v>3</v>
      </c>
      <c r="D15" s="5"/>
      <c r="E15" s="5"/>
      <c r="F15" s="5">
        <v>5194950</v>
      </c>
      <c r="G15" s="5">
        <v>1699</v>
      </c>
      <c r="H15" s="5" t="s">
        <v>17</v>
      </c>
      <c r="I15" s="5"/>
      <c r="J15" s="5"/>
    </row>
    <row r="16" spans="1:18" x14ac:dyDescent="0.25">
      <c r="A16" s="5"/>
      <c r="B16" s="5"/>
      <c r="C16" s="5" t="s">
        <v>16</v>
      </c>
      <c r="D16" s="5"/>
      <c r="E16" s="5"/>
      <c r="F16" s="5"/>
      <c r="G16" s="5"/>
      <c r="H16" s="5"/>
      <c r="I16" s="5"/>
      <c r="J16" s="5"/>
    </row>
    <row r="17" spans="1:13" x14ac:dyDescent="0.25">
      <c r="A17" s="5"/>
      <c r="B17" s="5"/>
      <c r="C17" s="5"/>
      <c r="D17" s="5"/>
      <c r="E17" s="5" t="s">
        <v>25</v>
      </c>
      <c r="F17" s="5"/>
      <c r="G17" s="16">
        <f>SUM(G13:G16)</f>
        <v>2180</v>
      </c>
      <c r="H17" s="5"/>
      <c r="I17" s="5"/>
      <c r="J17" s="5"/>
    </row>
    <row r="20" spans="1:13" x14ac:dyDescent="0.25">
      <c r="A20" s="6" t="s">
        <v>4</v>
      </c>
      <c r="B20" s="6"/>
      <c r="C20" s="6" t="s">
        <v>2</v>
      </c>
      <c r="D20" s="6"/>
      <c r="E20" s="6"/>
      <c r="F20" s="6">
        <v>4985695</v>
      </c>
      <c r="G20" s="6">
        <v>905</v>
      </c>
      <c r="H20" s="6"/>
      <c r="I20" s="6"/>
      <c r="J20" s="6"/>
    </row>
    <row r="21" spans="1:13" x14ac:dyDescent="0.25">
      <c r="A21" s="6"/>
      <c r="B21" s="6"/>
      <c r="C21" s="6" t="s">
        <v>35</v>
      </c>
      <c r="D21" s="6"/>
      <c r="E21" s="6"/>
      <c r="F21" s="6">
        <v>4989817</v>
      </c>
      <c r="G21" s="6">
        <v>310</v>
      </c>
      <c r="H21" s="6"/>
      <c r="I21" s="6"/>
      <c r="J21" s="6"/>
    </row>
    <row r="22" spans="1:13" x14ac:dyDescent="0.25">
      <c r="A22" s="6"/>
      <c r="B22" s="6"/>
      <c r="C22" s="6" t="s">
        <v>36</v>
      </c>
      <c r="D22" s="6"/>
      <c r="E22" s="6"/>
      <c r="F22" s="6">
        <v>4994347</v>
      </c>
      <c r="G22" s="6">
        <v>349</v>
      </c>
      <c r="H22" s="6"/>
      <c r="I22" s="6"/>
      <c r="J22" s="6"/>
    </row>
    <row r="23" spans="1:13" x14ac:dyDescent="0.25">
      <c r="A23" s="6"/>
      <c r="B23" s="6"/>
      <c r="C23" s="6" t="s">
        <v>12</v>
      </c>
      <c r="D23" s="6"/>
      <c r="E23" s="6"/>
      <c r="F23" s="6">
        <v>5300986</v>
      </c>
      <c r="G23" s="6">
        <v>2711</v>
      </c>
      <c r="H23" s="6"/>
      <c r="I23" s="6"/>
      <c r="J23" s="6"/>
    </row>
    <row r="24" spans="1:13" x14ac:dyDescent="0.25">
      <c r="A24" s="6"/>
      <c r="B24" s="6"/>
      <c r="C24" s="6" t="s">
        <v>3</v>
      </c>
      <c r="D24" s="6"/>
      <c r="E24" s="6"/>
      <c r="F24" s="6">
        <v>5194950</v>
      </c>
      <c r="G24" s="6">
        <v>3290</v>
      </c>
      <c r="H24" s="6" t="s">
        <v>18</v>
      </c>
      <c r="I24" s="6"/>
      <c r="J24" s="6"/>
    </row>
    <row r="25" spans="1:13" x14ac:dyDescent="0.25">
      <c r="A25" s="6"/>
      <c r="B25" s="6"/>
      <c r="C25" s="6" t="s">
        <v>16</v>
      </c>
      <c r="D25" s="6"/>
      <c r="E25" s="6"/>
      <c r="F25" s="6"/>
      <c r="G25" s="6"/>
      <c r="H25" s="6"/>
      <c r="I25" s="6"/>
      <c r="J25" s="6"/>
    </row>
    <row r="26" spans="1:13" x14ac:dyDescent="0.25">
      <c r="A26" s="6"/>
      <c r="B26" s="6"/>
      <c r="C26" s="6"/>
      <c r="D26" s="6"/>
      <c r="E26" s="6" t="s">
        <v>25</v>
      </c>
      <c r="F26" s="6"/>
      <c r="G26" s="16">
        <f>SUM(G20:G25)</f>
        <v>7565</v>
      </c>
      <c r="H26" s="6"/>
      <c r="I26" s="6"/>
      <c r="J26" s="6"/>
    </row>
    <row r="28" spans="1:13" x14ac:dyDescent="0.25">
      <c r="A28" s="7" t="s">
        <v>5</v>
      </c>
      <c r="B28" s="7"/>
      <c r="C28" s="7" t="s">
        <v>31</v>
      </c>
      <c r="D28" s="7"/>
      <c r="E28" s="7"/>
      <c r="F28" s="8">
        <v>4903205</v>
      </c>
      <c r="G28" s="7">
        <v>11248</v>
      </c>
      <c r="H28" s="7" t="s">
        <v>21</v>
      </c>
      <c r="I28" s="7"/>
      <c r="J28" s="7"/>
      <c r="K28" s="7"/>
      <c r="L28" s="7"/>
      <c r="M28" s="7"/>
    </row>
    <row r="29" spans="1:13" x14ac:dyDescent="0.25">
      <c r="A29" s="7"/>
      <c r="B29" s="7"/>
      <c r="C29" s="7" t="s">
        <v>36</v>
      </c>
      <c r="D29" s="7"/>
      <c r="E29" s="7"/>
      <c r="F29" s="17">
        <v>4972890</v>
      </c>
      <c r="G29" s="7">
        <v>500</v>
      </c>
      <c r="H29" s="7"/>
      <c r="I29" s="7"/>
      <c r="J29" s="7"/>
      <c r="K29" s="7"/>
      <c r="L29" s="7"/>
      <c r="M29" s="7"/>
    </row>
    <row r="30" spans="1:13" x14ac:dyDescent="0.25">
      <c r="A30" s="7"/>
      <c r="B30" s="7"/>
      <c r="C30" s="7" t="s">
        <v>37</v>
      </c>
      <c r="D30" s="7"/>
      <c r="E30" s="7"/>
      <c r="F30" s="17">
        <v>4971709</v>
      </c>
      <c r="G30" s="7">
        <v>713</v>
      </c>
      <c r="H30" s="7"/>
      <c r="I30" s="7"/>
      <c r="J30" s="7"/>
      <c r="K30" s="7"/>
      <c r="L30" s="7"/>
      <c r="M30" s="7"/>
    </row>
    <row r="31" spans="1:13" x14ac:dyDescent="0.25">
      <c r="A31" s="7"/>
      <c r="B31" s="7"/>
      <c r="C31" s="7" t="s">
        <v>36</v>
      </c>
      <c r="D31" s="7"/>
      <c r="E31" s="7"/>
      <c r="F31" s="17">
        <v>4955533</v>
      </c>
      <c r="G31" s="7">
        <v>513</v>
      </c>
      <c r="H31" s="7"/>
      <c r="I31" s="7"/>
      <c r="J31" s="7"/>
      <c r="K31" s="7"/>
      <c r="L31" s="7"/>
      <c r="M31" s="7"/>
    </row>
    <row r="32" spans="1:13" x14ac:dyDescent="0.25">
      <c r="A32" s="7"/>
      <c r="B32" s="7"/>
      <c r="C32" s="7" t="s">
        <v>37</v>
      </c>
      <c r="D32" s="7"/>
      <c r="E32" s="7"/>
      <c r="F32" s="17">
        <v>5128011</v>
      </c>
      <c r="G32" s="7">
        <v>536</v>
      </c>
      <c r="H32" s="7"/>
      <c r="I32" s="7"/>
      <c r="J32" s="7"/>
      <c r="K32" s="7"/>
      <c r="L32" s="7"/>
      <c r="M32" s="7"/>
    </row>
    <row r="33" spans="1:13" x14ac:dyDescent="0.25">
      <c r="A33" s="7"/>
      <c r="B33" s="7"/>
      <c r="C33" s="7" t="s">
        <v>12</v>
      </c>
      <c r="D33" s="7"/>
      <c r="E33" s="7"/>
      <c r="F33" s="7">
        <v>5322141</v>
      </c>
      <c r="G33" s="7">
        <v>3816</v>
      </c>
      <c r="H33" s="7"/>
      <c r="I33" s="7"/>
      <c r="J33" s="7"/>
      <c r="K33" s="7"/>
      <c r="L33" s="7"/>
      <c r="M33" s="7"/>
    </row>
    <row r="34" spans="1:13" x14ac:dyDescent="0.25">
      <c r="A34" s="7"/>
      <c r="B34" s="7"/>
      <c r="C34" s="7" t="s">
        <v>12</v>
      </c>
      <c r="D34" s="7"/>
      <c r="E34" s="7"/>
      <c r="F34" s="7">
        <v>5164402</v>
      </c>
      <c r="G34" s="7">
        <v>1908</v>
      </c>
      <c r="H34" s="7"/>
      <c r="I34" s="7"/>
      <c r="J34" s="7"/>
      <c r="K34" s="7"/>
      <c r="L34" s="7"/>
      <c r="M34" s="7"/>
    </row>
    <row r="35" spans="1:13" x14ac:dyDescent="0.25">
      <c r="A35" s="7"/>
      <c r="B35" s="7"/>
      <c r="C35" s="7" t="s">
        <v>38</v>
      </c>
      <c r="D35" s="7"/>
      <c r="E35" s="7"/>
      <c r="F35" s="7">
        <v>5265060</v>
      </c>
      <c r="G35" s="7">
        <v>4472</v>
      </c>
      <c r="H35" s="7"/>
      <c r="I35" s="7"/>
      <c r="J35" s="7"/>
      <c r="K35" s="7"/>
      <c r="L35" s="7"/>
      <c r="M35" s="7"/>
    </row>
    <row r="36" spans="1:13" x14ac:dyDescent="0.25">
      <c r="A36" s="7"/>
      <c r="B36" s="7"/>
      <c r="C36" s="7" t="s">
        <v>3</v>
      </c>
      <c r="D36" s="7"/>
      <c r="E36" s="7"/>
      <c r="F36" s="7">
        <v>5151778</v>
      </c>
      <c r="G36" s="7">
        <v>12073</v>
      </c>
      <c r="H36" s="7"/>
      <c r="I36" s="7"/>
      <c r="J36" s="7"/>
      <c r="K36" s="7"/>
      <c r="L36" s="7"/>
      <c r="M36" s="7"/>
    </row>
    <row r="37" spans="1:13" x14ac:dyDescent="0.25">
      <c r="A37" s="7"/>
      <c r="B37" s="7"/>
      <c r="C37" s="7" t="s">
        <v>16</v>
      </c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x14ac:dyDescent="0.25">
      <c r="A38" s="7"/>
      <c r="B38" s="7"/>
      <c r="C38" s="7"/>
      <c r="D38" s="7"/>
      <c r="E38" s="7" t="s">
        <v>25</v>
      </c>
      <c r="F38" s="7"/>
      <c r="G38" s="16">
        <f>SUM(G29:G37)</f>
        <v>24531</v>
      </c>
      <c r="H38" s="7"/>
      <c r="I38" s="7"/>
      <c r="J38" s="7"/>
      <c r="K38" s="7"/>
      <c r="L38" s="7"/>
      <c r="M38" s="7"/>
    </row>
    <row r="40" spans="1:13" x14ac:dyDescent="0.25">
      <c r="A40" s="9" t="s">
        <v>22</v>
      </c>
      <c r="B40" s="9"/>
      <c r="C40" s="9"/>
      <c r="D40" s="9"/>
      <c r="E40" s="9"/>
      <c r="F40" s="10">
        <v>4903205</v>
      </c>
      <c r="G40" s="16">
        <v>8003</v>
      </c>
      <c r="H40" s="9" t="s">
        <v>23</v>
      </c>
      <c r="I40" s="9"/>
      <c r="J40" s="9"/>
    </row>
    <row r="41" spans="1:13" x14ac:dyDescent="0.25">
      <c r="A41" s="19"/>
      <c r="B41" s="19"/>
      <c r="C41" s="19"/>
      <c r="D41" s="19"/>
      <c r="E41" s="19"/>
      <c r="F41" s="20"/>
      <c r="G41" s="19"/>
      <c r="H41" s="19"/>
      <c r="I41" s="19"/>
      <c r="J41" s="19"/>
    </row>
    <row r="42" spans="1:13" x14ac:dyDescent="0.25">
      <c r="A42" s="21" t="s">
        <v>30</v>
      </c>
      <c r="B42" s="21"/>
      <c r="C42" s="21"/>
      <c r="D42" s="21"/>
      <c r="E42" s="21"/>
      <c r="F42" s="22">
        <v>4903205</v>
      </c>
      <c r="G42" s="16">
        <v>7212</v>
      </c>
      <c r="H42" s="21"/>
      <c r="I42" s="21"/>
      <c r="J42" s="21"/>
      <c r="L42" t="s">
        <v>32</v>
      </c>
    </row>
    <row r="43" spans="1:13" x14ac:dyDescent="0.25">
      <c r="L43">
        <f>G40+G42+G44+G46+G28</f>
        <v>40538</v>
      </c>
    </row>
    <row r="44" spans="1:13" x14ac:dyDescent="0.25">
      <c r="A44" s="2" t="s">
        <v>29</v>
      </c>
      <c r="B44" s="2"/>
      <c r="C44" s="2"/>
      <c r="D44" s="2"/>
      <c r="E44" s="2"/>
      <c r="F44" s="18">
        <v>4903205</v>
      </c>
      <c r="G44" s="16">
        <v>915</v>
      </c>
      <c r="H44" s="2"/>
      <c r="I44" s="2"/>
      <c r="J44" s="2"/>
    </row>
    <row r="46" spans="1:13" x14ac:dyDescent="0.25">
      <c r="A46" s="11" t="s">
        <v>20</v>
      </c>
      <c r="B46" s="11"/>
      <c r="C46" s="11"/>
      <c r="D46" s="11"/>
      <c r="E46" s="11"/>
      <c r="F46" s="12">
        <v>4903205</v>
      </c>
      <c r="G46" s="11">
        <v>13160</v>
      </c>
      <c r="H46" s="11"/>
      <c r="I46" s="11"/>
      <c r="J46" s="11"/>
    </row>
    <row r="47" spans="1:13" x14ac:dyDescent="0.25">
      <c r="A47" s="11"/>
      <c r="B47" s="11"/>
      <c r="C47" s="11"/>
      <c r="D47" s="11"/>
      <c r="E47" s="11"/>
      <c r="F47" s="11">
        <v>4799645</v>
      </c>
      <c r="G47" s="11">
        <v>1628</v>
      </c>
      <c r="H47" s="11"/>
      <c r="I47" s="11"/>
      <c r="J47" s="11"/>
    </row>
    <row r="48" spans="1:13" x14ac:dyDescent="0.25">
      <c r="A48" s="11"/>
      <c r="B48" s="11"/>
      <c r="C48" s="11"/>
      <c r="D48" s="11"/>
      <c r="E48" s="11"/>
      <c r="F48" s="11">
        <v>4772884</v>
      </c>
      <c r="G48" s="11">
        <v>179</v>
      </c>
      <c r="H48" s="11"/>
      <c r="I48" s="11"/>
      <c r="J48" s="11"/>
    </row>
    <row r="49" spans="1:10" x14ac:dyDescent="0.25">
      <c r="A49" s="11"/>
      <c r="B49" s="11"/>
      <c r="C49" s="11"/>
      <c r="D49" s="11"/>
      <c r="E49" s="11" t="s">
        <v>25</v>
      </c>
      <c r="F49" s="11"/>
      <c r="G49" s="16">
        <f>SUM(G46:G48)</f>
        <v>14967</v>
      </c>
      <c r="H49" s="11"/>
      <c r="I49" s="11"/>
      <c r="J49" s="11"/>
    </row>
    <row r="51" spans="1:10" x14ac:dyDescent="0.25">
      <c r="A51" s="13" t="s">
        <v>9</v>
      </c>
      <c r="B51" s="13"/>
      <c r="C51" s="13" t="s">
        <v>13</v>
      </c>
      <c r="D51" s="13"/>
      <c r="E51" s="13"/>
      <c r="F51" s="13"/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>
        <v>5026837</v>
      </c>
      <c r="G52" s="13">
        <v>7381</v>
      </c>
      <c r="H52" s="13"/>
      <c r="I52" s="13"/>
      <c r="J52" s="13"/>
    </row>
    <row r="53" spans="1:10" x14ac:dyDescent="0.25">
      <c r="A53" s="13"/>
      <c r="B53" s="13"/>
      <c r="C53" s="13" t="s">
        <v>26</v>
      </c>
      <c r="D53" s="13"/>
      <c r="E53" s="13"/>
      <c r="F53" s="13"/>
      <c r="G53" s="13">
        <v>500</v>
      </c>
      <c r="H53" s="13"/>
      <c r="I53" s="13"/>
      <c r="J53" s="13"/>
    </row>
    <row r="54" spans="1:10" x14ac:dyDescent="0.25">
      <c r="A54" s="13"/>
      <c r="B54" s="13"/>
      <c r="C54" s="13"/>
      <c r="D54" s="13"/>
      <c r="E54" s="13" t="s">
        <v>25</v>
      </c>
      <c r="F54" s="13"/>
      <c r="G54" s="16">
        <f>SUM(G52:G53)</f>
        <v>7881</v>
      </c>
      <c r="H54" s="13"/>
      <c r="I54" s="13"/>
      <c r="J54" s="13"/>
    </row>
    <row r="56" spans="1:10" x14ac:dyDescent="0.25">
      <c r="A56" s="14" t="s">
        <v>10</v>
      </c>
      <c r="B56" s="14"/>
      <c r="C56" s="14" t="s">
        <v>28</v>
      </c>
      <c r="D56" s="14"/>
      <c r="E56" s="14"/>
      <c r="F56" s="14"/>
      <c r="G56" s="14" t="s">
        <v>27</v>
      </c>
      <c r="H56" s="14"/>
      <c r="I56" s="14"/>
      <c r="J56" s="14"/>
    </row>
    <row r="57" spans="1:10" x14ac:dyDescent="0.25">
      <c r="A57" s="14"/>
      <c r="B57" s="14"/>
      <c r="C57" s="14" t="s">
        <v>14</v>
      </c>
      <c r="D57" s="14"/>
      <c r="E57" s="14"/>
      <c r="F57" s="14"/>
      <c r="G57" s="14" t="s">
        <v>27</v>
      </c>
      <c r="H57" s="14"/>
      <c r="I57" s="14"/>
      <c r="J57" s="14"/>
    </row>
    <row r="59" spans="1:10" x14ac:dyDescent="0.25">
      <c r="A59" s="15" t="s">
        <v>11</v>
      </c>
      <c r="B59" s="15"/>
      <c r="C59" s="15" t="s">
        <v>15</v>
      </c>
      <c r="D59" s="15"/>
      <c r="E59" s="15"/>
      <c r="F59" s="15"/>
      <c r="G59" s="16">
        <v>200000</v>
      </c>
      <c r="H59" s="15"/>
      <c r="I59" s="15"/>
      <c r="J59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2013-06-25T09:13:40Z</dcterms:created>
  <dcterms:modified xsi:type="dcterms:W3CDTF">2013-07-16T07:56:13Z</dcterms:modified>
</cp:coreProperties>
</file>