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r\rpc-cms-re4-upscope\RPC\Chamber Institutes\Mexico\Puebla\Shipping\Cecilia\PMTScintillatorPrepFeb2020\Log\"/>
    </mc:Choice>
  </mc:AlternateContent>
  <bookViews>
    <workbookView xWindow="0" yWindow="0" windowWidth="0" windowHeight="240" activeTab="3"/>
  </bookViews>
  <sheets>
    <sheet name="27Feb2020" sheetId="1" r:id="rId1"/>
    <sheet name="28Feb2020" sheetId="2" r:id="rId2"/>
    <sheet name="27plus28Feb2020" sheetId="3" r:id="rId3"/>
    <sheet name="50mV4March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4" l="1"/>
  <c r="I17" i="4"/>
  <c r="L15" i="4"/>
  <c r="L16" i="4"/>
  <c r="L18" i="4"/>
  <c r="L19" i="4"/>
  <c r="L20" i="4"/>
  <c r="L21" i="4"/>
  <c r="L22" i="4"/>
  <c r="L23" i="4"/>
  <c r="L24" i="4"/>
  <c r="L25" i="4"/>
  <c r="I15" i="4"/>
  <c r="I16" i="4"/>
  <c r="I18" i="4"/>
  <c r="I19" i="4"/>
  <c r="I20" i="4"/>
  <c r="I21" i="4"/>
  <c r="I22" i="4"/>
  <c r="I23" i="4"/>
  <c r="I24" i="4"/>
  <c r="I25" i="4"/>
  <c r="L14" i="4"/>
  <c r="I14" i="4"/>
  <c r="I17" i="1" l="1"/>
  <c r="I19" i="1"/>
  <c r="I20" i="1"/>
  <c r="I21" i="1"/>
  <c r="H16" i="1"/>
  <c r="I16" i="1" s="1"/>
  <c r="H12" i="1"/>
  <c r="I12" i="1" s="1"/>
  <c r="H13" i="1"/>
  <c r="I13" i="1" s="1"/>
  <c r="H14" i="1"/>
  <c r="I14" i="1" s="1"/>
  <c r="H15" i="1"/>
  <c r="I15" i="1" s="1"/>
  <c r="H18" i="1"/>
  <c r="I18" i="1" s="1"/>
  <c r="H20" i="1"/>
  <c r="H22" i="1"/>
  <c r="I22" i="1" s="1"/>
  <c r="G46" i="3"/>
  <c r="G45" i="3"/>
  <c r="G44" i="3"/>
  <c r="G43" i="3"/>
  <c r="G42" i="3"/>
  <c r="G41" i="3"/>
  <c r="G40" i="3"/>
  <c r="G39" i="3"/>
  <c r="G38" i="3"/>
  <c r="I18" i="2"/>
  <c r="L15" i="2"/>
  <c r="L16" i="2"/>
  <c r="L17" i="2"/>
  <c r="L18" i="2"/>
  <c r="L19" i="2"/>
  <c r="L20" i="2"/>
  <c r="L21" i="2"/>
  <c r="L22" i="2"/>
  <c r="L23" i="2"/>
  <c r="L14" i="2"/>
  <c r="I15" i="2"/>
  <c r="I16" i="2"/>
  <c r="I17" i="2"/>
  <c r="I19" i="2"/>
  <c r="I20" i="2"/>
  <c r="I21" i="2"/>
  <c r="I22" i="2"/>
  <c r="I23" i="2"/>
  <c r="I14" i="2"/>
</calcChain>
</file>

<file path=xl/sharedStrings.xml><?xml version="1.0" encoding="utf-8"?>
<sst xmlns="http://schemas.openxmlformats.org/spreadsheetml/2006/main" count="63" uniqueCount="20">
  <si>
    <t>PMT</t>
  </si>
  <si>
    <t>XP2020</t>
  </si>
  <si>
    <t>Ian and Iuri</t>
  </si>
  <si>
    <t>Voltage</t>
  </si>
  <si>
    <t>Current</t>
  </si>
  <si>
    <t>counts</t>
  </si>
  <si>
    <t>threshold</t>
  </si>
  <si>
    <t>[V]</t>
  </si>
  <si>
    <t>[mV]</t>
  </si>
  <si>
    <t>[Hz]</t>
  </si>
  <si>
    <t>Scintillator</t>
  </si>
  <si>
    <t>16x10x0.8cm</t>
  </si>
  <si>
    <t>PMT and Scintillator</t>
  </si>
  <si>
    <t>[microA]</t>
  </si>
  <si>
    <t>delay 30s</t>
  </si>
  <si>
    <t>delay &gt;5mins</t>
  </si>
  <si>
    <t>Counts</t>
  </si>
  <si>
    <t>Counting Scalar for 100s</t>
  </si>
  <si>
    <t>Average</t>
  </si>
  <si>
    <t>adjust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</si>
</sst>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5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2" xfId="0" applyFill="1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/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wrapText="1"/>
    </xf>
    <xf numFmtId="0" fontId="0" fillId="0" borderId="5" xfId="0" applyBorder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Counts virsus Volatage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'27Feb2020'!$C$12:$C$22</c:f>
              <c:numCache>
                <c:formatCode>General</c:formatCode>
                <c:ptCount val="11"/>
                <c:pt idx="0">
                  <c:v>1400</c:v>
                </c:pt>
                <c:pt idx="1">
                  <c:v>1500</c:v>
                </c:pt>
                <c:pt idx="2">
                  <c:v>1600</c:v>
                </c:pt>
                <c:pt idx="3">
                  <c:v>1700</c:v>
                </c:pt>
                <c:pt idx="4">
                  <c:v>1800</c:v>
                </c:pt>
                <c:pt idx="6">
                  <c:v>1900</c:v>
                </c:pt>
                <c:pt idx="8">
                  <c:v>2000</c:v>
                </c:pt>
                <c:pt idx="10">
                  <c:v>2100</c:v>
                </c:pt>
              </c:numCache>
            </c:numRef>
          </c:xVal>
          <c:yVal>
            <c:numRef>
              <c:f>'27Feb2020'!$I$12:$I$22</c:f>
              <c:numCache>
                <c:formatCode>General</c:formatCode>
                <c:ptCount val="11"/>
                <c:pt idx="0">
                  <c:v>35</c:v>
                </c:pt>
                <c:pt idx="1">
                  <c:v>25</c:v>
                </c:pt>
                <c:pt idx="2">
                  <c:v>1312</c:v>
                </c:pt>
                <c:pt idx="3">
                  <c:v>33300</c:v>
                </c:pt>
                <c:pt idx="4">
                  <c:v>261000000</c:v>
                </c:pt>
                <c:pt idx="5">
                  <c:v>0</c:v>
                </c:pt>
                <c:pt idx="6">
                  <c:v>428000000</c:v>
                </c:pt>
                <c:pt idx="7">
                  <c:v>0</c:v>
                </c:pt>
                <c:pt idx="8">
                  <c:v>8167000000</c:v>
                </c:pt>
                <c:pt idx="9">
                  <c:v>0</c:v>
                </c:pt>
                <c:pt idx="10">
                  <c:v>60229500000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00-4AA4-8156-00F0907F6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630232"/>
        <c:axId val="606637120"/>
      </c:scatterChart>
      <c:valAx>
        <c:axId val="606630232"/>
        <c:scaling>
          <c:orientation val="minMax"/>
          <c:min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7120"/>
        <c:crosses val="autoZero"/>
        <c:crossBetween val="midCat"/>
      </c:valAx>
      <c:valAx>
        <c:axId val="6066371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PMT XP2020 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30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XP2020 Counts virsus Votage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 wait 30s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'28Feb2020'!$C$14:$C$22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'28Feb2020'!$I$14:$I$22</c:f>
              <c:numCache>
                <c:formatCode>General</c:formatCode>
                <c:ptCount val="9"/>
                <c:pt idx="0">
                  <c:v>175</c:v>
                </c:pt>
                <c:pt idx="1">
                  <c:v>347</c:v>
                </c:pt>
                <c:pt idx="2">
                  <c:v>543</c:v>
                </c:pt>
                <c:pt idx="3">
                  <c:v>839</c:v>
                </c:pt>
                <c:pt idx="4">
                  <c:v>1171</c:v>
                </c:pt>
                <c:pt idx="5">
                  <c:v>1709</c:v>
                </c:pt>
                <c:pt idx="6">
                  <c:v>2749</c:v>
                </c:pt>
                <c:pt idx="7">
                  <c:v>6361</c:v>
                </c:pt>
                <c:pt idx="8">
                  <c:v>15975.5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52-42D8-A06C-735FB6939C0B}"/>
            </c:ext>
          </c:extLst>
        </c:ser>
        <c:ser>
          <c:idx val="1"/>
          <c:order val="1"/>
          <c:tx>
            <c:v>330mV wait &gt;5mins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'28Feb2020'!$C$14:$C$22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'28Feb2020'!$L$14:$L$22</c:f>
              <c:numCache>
                <c:formatCode>General</c:formatCode>
                <c:ptCount val="9"/>
                <c:pt idx="0">
                  <c:v>171</c:v>
                </c:pt>
                <c:pt idx="1">
                  <c:v>317.5</c:v>
                </c:pt>
                <c:pt idx="2">
                  <c:v>504.5</c:v>
                </c:pt>
                <c:pt idx="3">
                  <c:v>853</c:v>
                </c:pt>
                <c:pt idx="4">
                  <c:v>1217.5</c:v>
                </c:pt>
                <c:pt idx="5">
                  <c:v>1798</c:v>
                </c:pt>
                <c:pt idx="6">
                  <c:v>2863</c:v>
                </c:pt>
                <c:pt idx="7">
                  <c:v>6279</c:v>
                </c:pt>
                <c:pt idx="8">
                  <c:v>16079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52-42D8-A06C-735FB6939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87936"/>
        <c:axId val="454188592"/>
      </c:scatterChart>
      <c:valAx>
        <c:axId val="45418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Volyage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8592"/>
        <c:crosses val="autoZero"/>
        <c:crossBetween val="midCat"/>
      </c:valAx>
      <c:valAx>
        <c:axId val="4541885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 x100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Counts virsus Voltage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30mV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'27plus28Feb2020'!$D$11:$D$30</c:f>
              <c:numCache>
                <c:formatCode>General</c:formatCode>
                <c:ptCount val="20"/>
                <c:pt idx="0">
                  <c:v>1400</c:v>
                </c:pt>
                <c:pt idx="1">
                  <c:v>1500</c:v>
                </c:pt>
                <c:pt idx="2">
                  <c:v>1500</c:v>
                </c:pt>
                <c:pt idx="3">
                  <c:v>1525</c:v>
                </c:pt>
                <c:pt idx="4">
                  <c:v>1550</c:v>
                </c:pt>
                <c:pt idx="5">
                  <c:v>1575</c:v>
                </c:pt>
                <c:pt idx="6">
                  <c:v>1600</c:v>
                </c:pt>
                <c:pt idx="7">
                  <c:v>1625</c:v>
                </c:pt>
                <c:pt idx="8">
                  <c:v>1650</c:v>
                </c:pt>
                <c:pt idx="9">
                  <c:v>1675</c:v>
                </c:pt>
                <c:pt idx="10">
                  <c:v>1700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5">
                  <c:v>1900</c:v>
                </c:pt>
                <c:pt idx="17">
                  <c:v>2000</c:v>
                </c:pt>
                <c:pt idx="19">
                  <c:v>2100</c:v>
                </c:pt>
              </c:numCache>
            </c:numRef>
          </c:xVal>
          <c:yVal>
            <c:numRef>
              <c:f>'27plus28Feb2020'!$E$11:$E$30</c:f>
              <c:numCache>
                <c:formatCode>General</c:formatCode>
                <c:ptCount val="20"/>
                <c:pt idx="0">
                  <c:v>35</c:v>
                </c:pt>
                <c:pt idx="2">
                  <c:v>175</c:v>
                </c:pt>
                <c:pt idx="3">
                  <c:v>347</c:v>
                </c:pt>
                <c:pt idx="4">
                  <c:v>543</c:v>
                </c:pt>
                <c:pt idx="5">
                  <c:v>839</c:v>
                </c:pt>
                <c:pt idx="6">
                  <c:v>1171</c:v>
                </c:pt>
                <c:pt idx="7">
                  <c:v>1709</c:v>
                </c:pt>
                <c:pt idx="8">
                  <c:v>2749</c:v>
                </c:pt>
                <c:pt idx="9">
                  <c:v>6361</c:v>
                </c:pt>
                <c:pt idx="10">
                  <c:v>15975.5</c:v>
                </c:pt>
                <c:pt idx="11">
                  <c:v>1312</c:v>
                </c:pt>
                <c:pt idx="12">
                  <c:v>33300</c:v>
                </c:pt>
                <c:pt idx="13">
                  <c:v>261000000</c:v>
                </c:pt>
                <c:pt idx="14">
                  <c:v>0</c:v>
                </c:pt>
                <c:pt idx="15">
                  <c:v>428000000</c:v>
                </c:pt>
                <c:pt idx="16">
                  <c:v>0</c:v>
                </c:pt>
                <c:pt idx="17">
                  <c:v>8167000000</c:v>
                </c:pt>
                <c:pt idx="18">
                  <c:v>0</c:v>
                </c:pt>
                <c:pt idx="19">
                  <c:v>60229500000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1F-41DE-B611-2A00EE29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378696"/>
        <c:axId val="609379352"/>
      </c:scatterChart>
      <c:valAx>
        <c:axId val="609378696"/>
        <c:scaling>
          <c:orientation val="minMax"/>
          <c:min val="1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9352"/>
        <c:crosses val="autoZero"/>
        <c:crossBetween val="midCat"/>
      </c:valAx>
      <c:valAx>
        <c:axId val="6093793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378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Voltage virsus Counts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50mV immed.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'50mV4March'!$C$17:$C$25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'50mV4March'!$I$17:$I$25</c:f>
              <c:numCache>
                <c:formatCode>General</c:formatCode>
                <c:ptCount val="9"/>
                <c:pt idx="0">
                  <c:v>50</c:v>
                </c:pt>
                <c:pt idx="1">
                  <c:v>84</c:v>
                </c:pt>
                <c:pt idx="2">
                  <c:v>135</c:v>
                </c:pt>
                <c:pt idx="3">
                  <c:v>228</c:v>
                </c:pt>
                <c:pt idx="4">
                  <c:v>327</c:v>
                </c:pt>
                <c:pt idx="5">
                  <c:v>506</c:v>
                </c:pt>
                <c:pt idx="6">
                  <c:v>760.5</c:v>
                </c:pt>
                <c:pt idx="7">
                  <c:v>1108</c:v>
                </c:pt>
                <c:pt idx="8">
                  <c:v>1530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7B-4C73-A47D-CB69B67B9F69}"/>
            </c:ext>
          </c:extLst>
        </c:ser>
        <c:ser>
          <c:idx val="1"/>
          <c:order val="1"/>
          <c:tx>
            <c:v>50mV after &gt;5min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'50mV4March'!$C$17:$C$25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'50mV4March'!$L$17:$L$25</c:f>
              <c:numCache>
                <c:formatCode>General</c:formatCode>
                <c:ptCount val="9"/>
                <c:pt idx="0">
                  <c:v>49</c:v>
                </c:pt>
                <c:pt idx="1">
                  <c:v>66</c:v>
                </c:pt>
                <c:pt idx="2">
                  <c:v>125</c:v>
                </c:pt>
                <c:pt idx="3">
                  <c:v>207</c:v>
                </c:pt>
                <c:pt idx="4">
                  <c:v>247</c:v>
                </c:pt>
                <c:pt idx="5">
                  <c:v>506</c:v>
                </c:pt>
                <c:pt idx="6">
                  <c:v>779</c:v>
                </c:pt>
                <c:pt idx="7">
                  <c:v>1116</c:v>
                </c:pt>
                <c:pt idx="8">
                  <c:v>1550.5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7B-4C73-A47D-CB69B67B9F69}"/>
            </c:ext>
          </c:extLst>
        </c:ser>
        <c:ser>
          <c:idx val="2"/>
          <c:order val="2"/>
          <c:tx>
            <c:v>30mV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'27plus28Feb2020'!$D$38:$D$46</c:f>
              <c:numCache>
                <c:formatCode>General</c:formatCode>
                <c:ptCount val="9"/>
                <c:pt idx="0">
                  <c:v>1500</c:v>
                </c:pt>
                <c:pt idx="1">
                  <c:v>1525</c:v>
                </c:pt>
                <c:pt idx="2">
                  <c:v>1550</c:v>
                </c:pt>
                <c:pt idx="3">
                  <c:v>1575</c:v>
                </c:pt>
                <c:pt idx="4">
                  <c:v>1600</c:v>
                </c:pt>
                <c:pt idx="5">
                  <c:v>1625</c:v>
                </c:pt>
                <c:pt idx="6">
                  <c:v>1650</c:v>
                </c:pt>
                <c:pt idx="7">
                  <c:v>1675</c:v>
                </c:pt>
                <c:pt idx="8">
                  <c:v>1700</c:v>
                </c:pt>
              </c:numCache>
            </c:numRef>
          </c:xVal>
          <c:yVal>
            <c:numRef>
              <c:f>'27plus28Feb2020'!$G$38:$G$46</c:f>
              <c:numCache>
                <c:formatCode>General</c:formatCode>
                <c:ptCount val="9"/>
                <c:pt idx="0">
                  <c:v>175</c:v>
                </c:pt>
                <c:pt idx="1">
                  <c:v>347</c:v>
                </c:pt>
                <c:pt idx="2">
                  <c:v>543</c:v>
                </c:pt>
                <c:pt idx="3">
                  <c:v>839</c:v>
                </c:pt>
                <c:pt idx="4">
                  <c:v>1171</c:v>
                </c:pt>
                <c:pt idx="5">
                  <c:v>1709</c:v>
                </c:pt>
                <c:pt idx="6">
                  <c:v>2749</c:v>
                </c:pt>
                <c:pt idx="7">
                  <c:v>6361</c:v>
                </c:pt>
                <c:pt idx="8">
                  <c:v>15975.5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7B-4C73-A47D-CB69B67B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983864"/>
        <c:axId val="610984520"/>
      </c:scatterChart>
      <c:valAx>
        <c:axId val="61098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on PMT [V]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84520"/>
        <c:crosses val="autoZero"/>
        <c:crossBetween val="midCat"/>
      </c:valAx>
      <c:valAx>
        <c:axId val="610984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983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400049</xdr:colOff>
      <xdr:row>9</xdr:row>
      <xdr:rowOff>152399</xdr:rowOff>
    </xdr:from>
    <xdr:to>
      <xdr:col>20</xdr:col>
      <xdr:colOff>123824</xdr:colOff>
      <xdr:row>33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25</xdr:row>
      <xdr:rowOff>0</xdr:rowOff>
    </xdr:from>
    <xdr:to>
      <xdr:col>17</xdr:col>
      <xdr:colOff>438150</xdr:colOff>
      <xdr:row>50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104774</xdr:colOff>
      <xdr:row>7</xdr:row>
      <xdr:rowOff>171450</xdr:rowOff>
    </xdr:from>
    <xdr:to>
      <xdr:col>19</xdr:col>
      <xdr:colOff>571500</xdr:colOff>
      <xdr:row>39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395287</xdr:colOff>
      <xdr:row>9</xdr:row>
      <xdr:rowOff>104774</xdr:rowOff>
    </xdr:from>
    <xdr:to>
      <xdr:col>24</xdr:col>
      <xdr:colOff>409575</xdr:colOff>
      <xdr:row>33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23"/>
  <sheetViews>
    <sheetView workbookViewId="0">
      <selection activeCell="I14" sqref="I14:I22"/>
    </sheetView>
  </sheetViews>
  <sheetFormatPr defaultRowHeight="15" x14ac:dyDescent="0.25"/>
  <cols>
    <col min="4" max="4" width="10.5703125" customWidth="1"/>
    <col min="8" max="8" width="9.140625" customWidth="1"/>
    <col min="9" max="9" width="9.7109375" bestFit="1" customWidth="1"/>
  </cols>
  <sheetData>
    <row r="4" spans="3:10" ht="26.25" x14ac:dyDescent="0.4">
      <c r="D4" s="3" t="s">
        <v>12</v>
      </c>
      <c r="I4" t="s">
        <v>2</v>
      </c>
    </row>
    <row r="5" spans="3:10" x14ac:dyDescent="0.25">
      <c r="I5" s="1">
        <v>43887</v>
      </c>
    </row>
    <row r="6" spans="3:10" x14ac:dyDescent="0.25">
      <c r="D6" s="2" t="s">
        <v>0</v>
      </c>
      <c r="E6" s="2" t="s">
        <v>1</v>
      </c>
    </row>
    <row r="7" spans="3:10" x14ac:dyDescent="0.25">
      <c r="D7" s="2" t="s">
        <v>10</v>
      </c>
      <c r="F7" t="s">
        <v>11</v>
      </c>
    </row>
    <row r="9" spans="3:10" x14ac:dyDescent="0.25">
      <c r="C9" s="2" t="s">
        <v>3</v>
      </c>
      <c r="E9" s="2" t="s">
        <v>4</v>
      </c>
      <c r="G9" s="2" t="s">
        <v>5</v>
      </c>
      <c r="H9" s="4" t="s">
        <v>18</v>
      </c>
      <c r="J9" s="2" t="s">
        <v>6</v>
      </c>
    </row>
    <row r="10" spans="3:10" x14ac:dyDescent="0.25">
      <c r="C10" s="2" t="s">
        <v>7</v>
      </c>
      <c r="E10" s="2" t="s">
        <v>13</v>
      </c>
      <c r="G10" s="2"/>
      <c r="J10" s="2" t="s">
        <v>8</v>
      </c>
    </row>
    <row r="12" spans="3:10" x14ac:dyDescent="0.25">
      <c r="C12" s="2">
        <v>1400</v>
      </c>
      <c r="E12" s="2">
        <v>1615</v>
      </c>
      <c r="G12" s="2">
        <v>3.5000000000000003E-2</v>
      </c>
      <c r="H12" s="2">
        <f>(G12+G12)/2</f>
        <v>3.5000000000000003E-2</v>
      </c>
      <c r="I12" s="2">
        <f>H12*1000</f>
        <v>35</v>
      </c>
      <c r="J12" s="16">
        <v>30</v>
      </c>
    </row>
    <row r="13" spans="3:10" x14ac:dyDescent="0.25">
      <c r="C13" s="2">
        <v>1500</v>
      </c>
      <c r="E13" s="2">
        <v>1731</v>
      </c>
      <c r="G13" s="2">
        <v>2.5000000000000001E-2</v>
      </c>
      <c r="H13" s="2">
        <f>(G13+G13)/2</f>
        <v>2.5000000000000001E-2</v>
      </c>
      <c r="I13" s="2">
        <f t="shared" ref="I13:I22" si="0">H13*1000</f>
        <v>25</v>
      </c>
    </row>
    <row r="14" spans="3:10" x14ac:dyDescent="0.25">
      <c r="C14" s="2">
        <v>1600</v>
      </c>
      <c r="E14" s="2">
        <v>1846</v>
      </c>
      <c r="G14" s="2">
        <v>1.3120000000000001</v>
      </c>
      <c r="H14" s="2">
        <f>(G14+G14)/2</f>
        <v>1.3120000000000001</v>
      </c>
      <c r="I14" s="2">
        <f t="shared" si="0"/>
        <v>1312</v>
      </c>
    </row>
    <row r="15" spans="3:10" x14ac:dyDescent="0.25">
      <c r="C15" s="2">
        <v>1700</v>
      </c>
      <c r="E15" s="2">
        <v>1960</v>
      </c>
      <c r="G15" s="2">
        <v>33.299999999999997</v>
      </c>
      <c r="H15" s="2">
        <f>(G15+G15)/2</f>
        <v>33.299999999999997</v>
      </c>
      <c r="I15" s="2">
        <f t="shared" si="0"/>
        <v>33300</v>
      </c>
    </row>
    <row r="16" spans="3:10" x14ac:dyDescent="0.25">
      <c r="C16" s="2">
        <v>1800</v>
      </c>
      <c r="E16" s="2">
        <v>2076</v>
      </c>
      <c r="G16" s="2">
        <v>244000</v>
      </c>
      <c r="H16" s="2">
        <f>(G16+G17)/2</f>
        <v>261000</v>
      </c>
      <c r="I16" s="2">
        <f t="shared" si="0"/>
        <v>261000000</v>
      </c>
    </row>
    <row r="17" spans="3:9" x14ac:dyDescent="0.25">
      <c r="C17" s="2"/>
      <c r="E17" s="2"/>
      <c r="G17" s="2">
        <v>278000</v>
      </c>
      <c r="H17" s="2"/>
      <c r="I17" s="2">
        <f t="shared" si="0"/>
        <v>0</v>
      </c>
    </row>
    <row r="18" spans="3:9" x14ac:dyDescent="0.25">
      <c r="C18" s="2">
        <v>1900</v>
      </c>
      <c r="E18" s="2">
        <v>2189</v>
      </c>
      <c r="G18" s="2">
        <v>428000</v>
      </c>
      <c r="H18" s="2">
        <f>(G18+G19)/2</f>
        <v>428000</v>
      </c>
      <c r="I18" s="2">
        <f t="shared" si="0"/>
        <v>428000000</v>
      </c>
    </row>
    <row r="19" spans="3:9" x14ac:dyDescent="0.25">
      <c r="C19" s="2"/>
      <c r="E19" s="2"/>
      <c r="G19" s="2">
        <v>428000</v>
      </c>
      <c r="H19" s="2"/>
      <c r="I19" s="2">
        <f t="shared" si="0"/>
        <v>0</v>
      </c>
    </row>
    <row r="20" spans="3:9" x14ac:dyDescent="0.25">
      <c r="C20" s="2">
        <v>2000</v>
      </c>
      <c r="E20" s="2">
        <v>2302</v>
      </c>
      <c r="G20" s="2">
        <v>8167000</v>
      </c>
      <c r="H20" s="2">
        <f>(G20+G21)/2</f>
        <v>8167000</v>
      </c>
      <c r="I20" s="2">
        <f t="shared" si="0"/>
        <v>8167000000</v>
      </c>
    </row>
    <row r="21" spans="3:9" x14ac:dyDescent="0.25">
      <c r="C21" s="2"/>
      <c r="E21" s="2"/>
      <c r="G21" s="2">
        <v>8167000</v>
      </c>
      <c r="H21" s="2"/>
      <c r="I21" s="2">
        <f t="shared" si="0"/>
        <v>0</v>
      </c>
    </row>
    <row r="22" spans="3:9" x14ac:dyDescent="0.25">
      <c r="C22" s="2">
        <v>2100</v>
      </c>
      <c r="E22" s="2">
        <v>2415</v>
      </c>
      <c r="G22" s="2">
        <v>60229000</v>
      </c>
      <c r="H22" s="2">
        <f>(G22+G23)/2</f>
        <v>60229500</v>
      </c>
      <c r="I22" s="2">
        <f t="shared" si="0"/>
        <v>60229500000</v>
      </c>
    </row>
    <row r="23" spans="3:9" x14ac:dyDescent="0.25">
      <c r="G23" s="2">
        <v>60230000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23"/>
  <sheetViews>
    <sheetView topLeftCell="A2" workbookViewId="0">
      <selection activeCell="E33" sqref="E33"/>
    </sheetView>
  </sheetViews>
  <sheetFormatPr defaultRowHeight="15" x14ac:dyDescent="0.25"/>
  <cols>
    <col min="11" max="12" width="11.7109375" customWidth="1"/>
  </cols>
  <sheetData>
    <row r="5" spans="3:13" ht="26.25" x14ac:dyDescent="0.4">
      <c r="D5" s="3" t="s">
        <v>12</v>
      </c>
      <c r="K5" t="s">
        <v>2</v>
      </c>
    </row>
    <row r="6" spans="3:13" x14ac:dyDescent="0.25">
      <c r="K6" s="1">
        <v>43887</v>
      </c>
      <c r="L6" s="1"/>
    </row>
    <row r="7" spans="3:13" x14ac:dyDescent="0.25">
      <c r="D7" s="2" t="s">
        <v>0</v>
      </c>
      <c r="E7" s="2" t="s">
        <v>1</v>
      </c>
    </row>
    <row r="8" spans="3:13" x14ac:dyDescent="0.25">
      <c r="D8" s="2" t="s">
        <v>10</v>
      </c>
      <c r="F8" t="s">
        <v>11</v>
      </c>
    </row>
    <row r="9" spans="3:13" x14ac:dyDescent="0.25">
      <c r="G9" s="6" t="s">
        <v>17</v>
      </c>
      <c r="H9" s="6"/>
      <c r="I9" s="6"/>
      <c r="J9" s="6"/>
      <c r="K9" s="6"/>
      <c r="L9" s="8"/>
    </row>
    <row r="10" spans="3:13" x14ac:dyDescent="0.25">
      <c r="C10" s="2" t="s">
        <v>3</v>
      </c>
      <c r="E10" s="2" t="s">
        <v>4</v>
      </c>
      <c r="G10" s="2" t="s">
        <v>5</v>
      </c>
      <c r="H10" s="2"/>
      <c r="I10" s="2"/>
      <c r="J10" s="9" t="s">
        <v>16</v>
      </c>
      <c r="K10" s="2"/>
      <c r="M10" s="2" t="s">
        <v>6</v>
      </c>
    </row>
    <row r="11" spans="3:13" x14ac:dyDescent="0.25">
      <c r="C11" s="2"/>
      <c r="E11" s="2"/>
      <c r="G11" s="10" t="s">
        <v>14</v>
      </c>
      <c r="H11" s="11"/>
      <c r="I11" s="12"/>
      <c r="J11" s="13" t="s">
        <v>15</v>
      </c>
      <c r="K11" s="14"/>
      <c r="L11" s="15"/>
      <c r="M11" s="2"/>
    </row>
    <row r="12" spans="3:13" x14ac:dyDescent="0.25">
      <c r="C12" s="2" t="s">
        <v>7</v>
      </c>
      <c r="E12" s="2" t="s">
        <v>13</v>
      </c>
      <c r="G12" s="2"/>
      <c r="H12" s="2"/>
      <c r="I12" s="2" t="s">
        <v>18</v>
      </c>
      <c r="J12" s="2"/>
      <c r="K12" s="2"/>
      <c r="L12" s="2" t="s">
        <v>18</v>
      </c>
      <c r="M12" s="2" t="s">
        <v>8</v>
      </c>
    </row>
    <row r="14" spans="3:13" x14ac:dyDescent="0.25">
      <c r="C14" s="7">
        <v>1500</v>
      </c>
      <c r="E14" s="2">
        <v>1727</v>
      </c>
      <c r="G14" s="2">
        <v>175</v>
      </c>
      <c r="H14" s="2">
        <v>175</v>
      </c>
      <c r="I14" s="2">
        <f>(G14+H14)/2</f>
        <v>175</v>
      </c>
      <c r="J14" s="2">
        <v>171</v>
      </c>
      <c r="K14" s="2">
        <v>171</v>
      </c>
      <c r="L14" s="2">
        <f>(J14+K14)/2</f>
        <v>171</v>
      </c>
      <c r="M14" s="2">
        <v>30</v>
      </c>
    </row>
    <row r="15" spans="3:13" x14ac:dyDescent="0.25">
      <c r="C15" s="7">
        <v>1525</v>
      </c>
      <c r="E15" s="2">
        <v>1758</v>
      </c>
      <c r="G15" s="2">
        <v>347</v>
      </c>
      <c r="H15" s="2">
        <v>347</v>
      </c>
      <c r="I15" s="2">
        <f t="shared" ref="I15:I23" si="0">(G15+H15)/2</f>
        <v>347</v>
      </c>
      <c r="J15" s="2">
        <v>317</v>
      </c>
      <c r="K15" s="2">
        <v>318</v>
      </c>
      <c r="L15" s="2">
        <f t="shared" ref="L15:L23" si="1">(J15+K15)/2</f>
        <v>317.5</v>
      </c>
      <c r="M15" s="2">
        <v>30</v>
      </c>
    </row>
    <row r="16" spans="3:13" x14ac:dyDescent="0.25">
      <c r="C16" s="7">
        <v>1550</v>
      </c>
      <c r="E16" s="2">
        <v>1787</v>
      </c>
      <c r="G16" s="2">
        <v>543</v>
      </c>
      <c r="H16" s="2">
        <v>543</v>
      </c>
      <c r="I16" s="2">
        <f t="shared" si="0"/>
        <v>543</v>
      </c>
      <c r="J16" s="2">
        <v>504</v>
      </c>
      <c r="K16" s="2">
        <v>505</v>
      </c>
      <c r="L16" s="2">
        <f t="shared" si="1"/>
        <v>504.5</v>
      </c>
      <c r="M16" s="2">
        <v>30</v>
      </c>
    </row>
    <row r="17" spans="3:13" x14ac:dyDescent="0.25">
      <c r="C17" s="7">
        <v>1575</v>
      </c>
      <c r="E17" s="2">
        <v>1815</v>
      </c>
      <c r="G17" s="2">
        <v>837</v>
      </c>
      <c r="H17" s="2">
        <v>841</v>
      </c>
      <c r="I17" s="2">
        <f t="shared" si="0"/>
        <v>839</v>
      </c>
      <c r="J17" s="2">
        <v>852</v>
      </c>
      <c r="K17" s="2">
        <v>854</v>
      </c>
      <c r="L17" s="2">
        <f t="shared" si="1"/>
        <v>853</v>
      </c>
      <c r="M17" s="2">
        <v>30</v>
      </c>
    </row>
    <row r="18" spans="3:13" x14ac:dyDescent="0.25">
      <c r="C18" s="7">
        <v>1600</v>
      </c>
      <c r="E18" s="2">
        <v>1844</v>
      </c>
      <c r="G18" s="2">
        <v>1171</v>
      </c>
      <c r="H18" s="2">
        <v>1171</v>
      </c>
      <c r="I18" s="2">
        <f t="shared" si="0"/>
        <v>1171</v>
      </c>
      <c r="J18" s="2">
        <v>1218</v>
      </c>
      <c r="K18" s="2">
        <v>1217</v>
      </c>
      <c r="L18" s="2">
        <f t="shared" si="1"/>
        <v>1217.5</v>
      </c>
      <c r="M18" s="2">
        <v>30</v>
      </c>
    </row>
    <row r="19" spans="3:13" x14ac:dyDescent="0.25">
      <c r="C19" s="7">
        <v>1625</v>
      </c>
      <c r="E19" s="2">
        <v>1873</v>
      </c>
      <c r="G19" s="2">
        <v>1714</v>
      </c>
      <c r="H19" s="2">
        <v>1704</v>
      </c>
      <c r="I19" s="2">
        <f t="shared" si="0"/>
        <v>1709</v>
      </c>
      <c r="J19" s="2">
        <v>1802</v>
      </c>
      <c r="K19" s="2">
        <v>1794</v>
      </c>
      <c r="L19" s="2">
        <f t="shared" si="1"/>
        <v>1798</v>
      </c>
      <c r="M19" s="2">
        <v>30</v>
      </c>
    </row>
    <row r="20" spans="3:13" x14ac:dyDescent="0.25">
      <c r="C20" s="7">
        <v>1650</v>
      </c>
      <c r="E20" s="2">
        <v>1902</v>
      </c>
      <c r="G20" s="2">
        <v>2752</v>
      </c>
      <c r="H20" s="2">
        <v>2746</v>
      </c>
      <c r="I20" s="2">
        <f t="shared" si="0"/>
        <v>2749</v>
      </c>
      <c r="J20" s="2">
        <v>2856</v>
      </c>
      <c r="K20" s="2">
        <v>2870</v>
      </c>
      <c r="L20" s="2">
        <f t="shared" si="1"/>
        <v>2863</v>
      </c>
      <c r="M20" s="2">
        <v>30</v>
      </c>
    </row>
    <row r="21" spans="3:13" x14ac:dyDescent="0.25">
      <c r="C21" s="7">
        <v>1675</v>
      </c>
      <c r="E21" s="2">
        <v>1931</v>
      </c>
      <c r="G21" s="2">
        <v>6364</v>
      </c>
      <c r="H21" s="2">
        <v>6358</v>
      </c>
      <c r="I21" s="2">
        <f t="shared" si="0"/>
        <v>6361</v>
      </c>
      <c r="J21" s="2">
        <v>6282</v>
      </c>
      <c r="K21" s="2">
        <v>6276</v>
      </c>
      <c r="L21" s="2">
        <f t="shared" si="1"/>
        <v>6279</v>
      </c>
      <c r="M21" s="2">
        <v>30</v>
      </c>
    </row>
    <row r="22" spans="3:13" x14ac:dyDescent="0.25">
      <c r="C22" s="7">
        <v>1700</v>
      </c>
      <c r="E22" s="2">
        <v>1960</v>
      </c>
      <c r="G22" s="2">
        <v>15981</v>
      </c>
      <c r="H22" s="2">
        <v>15970</v>
      </c>
      <c r="I22" s="2">
        <f t="shared" si="0"/>
        <v>15975.5</v>
      </c>
      <c r="J22" s="2">
        <v>16087</v>
      </c>
      <c r="K22" s="2">
        <v>16071</v>
      </c>
      <c r="L22" s="2">
        <f t="shared" si="1"/>
        <v>16079</v>
      </c>
      <c r="M22" s="2">
        <v>30</v>
      </c>
    </row>
    <row r="23" spans="3:13" x14ac:dyDescent="0.25">
      <c r="E23" s="2"/>
      <c r="G23" s="2"/>
      <c r="H23" s="2"/>
      <c r="I23" s="2">
        <f t="shared" si="0"/>
        <v>0</v>
      </c>
      <c r="J23" s="2"/>
      <c r="K23" s="2"/>
      <c r="L23" s="2">
        <f t="shared" si="1"/>
        <v>0</v>
      </c>
      <c r="M23" s="2">
        <v>30</v>
      </c>
    </row>
  </sheetData>
  <mergeCells count="3">
    <mergeCell ref="G9:K9"/>
    <mergeCell ref="G11:I11"/>
    <mergeCell ref="J11:L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G46"/>
  <sheetViews>
    <sheetView topLeftCell="A13" workbookViewId="0">
      <selection activeCell="W20" sqref="W20"/>
    </sheetView>
  </sheetViews>
  <sheetFormatPr defaultRowHeight="15" x14ac:dyDescent="0.25"/>
  <sheetData>
    <row r="8" spans="4:6" x14ac:dyDescent="0.25">
      <c r="D8" s="2" t="s">
        <v>3</v>
      </c>
      <c r="E8" s="2" t="s">
        <v>5</v>
      </c>
      <c r="F8" s="5"/>
    </row>
    <row r="9" spans="4:6" x14ac:dyDescent="0.25">
      <c r="D9" s="2" t="s">
        <v>7</v>
      </c>
      <c r="E9" s="2" t="s">
        <v>9</v>
      </c>
      <c r="F9" s="5"/>
    </row>
    <row r="11" spans="4:6" x14ac:dyDescent="0.25">
      <c r="D11" s="2">
        <v>1400</v>
      </c>
      <c r="E11" s="2">
        <v>35</v>
      </c>
      <c r="F11" s="5"/>
    </row>
    <row r="12" spans="4:6" x14ac:dyDescent="0.25">
      <c r="D12" s="2">
        <v>1500</v>
      </c>
      <c r="E12" s="2"/>
      <c r="F12" s="5"/>
    </row>
    <row r="13" spans="4:6" x14ac:dyDescent="0.25">
      <c r="D13" s="2">
        <v>1500</v>
      </c>
      <c r="E13" s="2">
        <v>175</v>
      </c>
      <c r="F13" s="5"/>
    </row>
    <row r="14" spans="4:6" x14ac:dyDescent="0.25">
      <c r="D14" s="2">
        <v>1525</v>
      </c>
      <c r="E14" s="2">
        <v>347</v>
      </c>
      <c r="F14" s="5"/>
    </row>
    <row r="15" spans="4:6" x14ac:dyDescent="0.25">
      <c r="D15" s="2">
        <v>1550</v>
      </c>
      <c r="E15" s="2">
        <v>543</v>
      </c>
      <c r="F15" s="5"/>
    </row>
    <row r="16" spans="4:6" x14ac:dyDescent="0.25">
      <c r="D16" s="2">
        <v>1575</v>
      </c>
      <c r="E16" s="2">
        <v>839</v>
      </c>
      <c r="F16" s="5"/>
    </row>
    <row r="17" spans="4:6" x14ac:dyDescent="0.25">
      <c r="D17" s="2">
        <v>1600</v>
      </c>
      <c r="E17" s="2">
        <v>1171</v>
      </c>
      <c r="F17" s="5"/>
    </row>
    <row r="18" spans="4:6" x14ac:dyDescent="0.25">
      <c r="D18" s="2">
        <v>1625</v>
      </c>
      <c r="E18" s="2">
        <v>1709</v>
      </c>
      <c r="F18" s="5"/>
    </row>
    <row r="19" spans="4:6" x14ac:dyDescent="0.25">
      <c r="D19" s="2">
        <v>1650</v>
      </c>
      <c r="E19" s="2">
        <v>2749</v>
      </c>
      <c r="F19" s="5"/>
    </row>
    <row r="20" spans="4:6" x14ac:dyDescent="0.25">
      <c r="D20" s="2">
        <v>1675</v>
      </c>
      <c r="E20" s="2">
        <v>6361</v>
      </c>
      <c r="F20" s="5"/>
    </row>
    <row r="21" spans="4:6" x14ac:dyDescent="0.25">
      <c r="D21" s="2">
        <v>1700</v>
      </c>
      <c r="E21" s="2">
        <v>15975.5</v>
      </c>
      <c r="F21" s="5"/>
    </row>
    <row r="22" spans="4:6" x14ac:dyDescent="0.25">
      <c r="D22" s="2">
        <v>1600</v>
      </c>
      <c r="E22" s="5">
        <v>1312</v>
      </c>
      <c r="F22" s="5"/>
    </row>
    <row r="23" spans="4:6" x14ac:dyDescent="0.25">
      <c r="D23" s="2">
        <v>1700</v>
      </c>
      <c r="E23" s="5">
        <v>33300</v>
      </c>
      <c r="F23" s="5"/>
    </row>
    <row r="24" spans="4:6" x14ac:dyDescent="0.25">
      <c r="D24" s="2">
        <v>1800</v>
      </c>
      <c r="E24" s="5">
        <v>261000000</v>
      </c>
      <c r="F24" s="5"/>
    </row>
    <row r="25" spans="4:6" x14ac:dyDescent="0.25">
      <c r="D25" s="2"/>
      <c r="E25" s="5">
        <v>0</v>
      </c>
      <c r="F25" s="5"/>
    </row>
    <row r="26" spans="4:6" x14ac:dyDescent="0.25">
      <c r="D26" s="2">
        <v>1900</v>
      </c>
      <c r="E26" s="5">
        <v>428000000</v>
      </c>
      <c r="F26" s="5"/>
    </row>
    <row r="27" spans="4:6" x14ac:dyDescent="0.25">
      <c r="D27" s="2"/>
      <c r="E27" s="5">
        <v>0</v>
      </c>
      <c r="F27" s="5"/>
    </row>
    <row r="28" spans="4:6" x14ac:dyDescent="0.25">
      <c r="D28" s="2">
        <v>2000</v>
      </c>
      <c r="E28" s="5">
        <v>8167000000</v>
      </c>
      <c r="F28" s="5"/>
    </row>
    <row r="29" spans="4:6" x14ac:dyDescent="0.25">
      <c r="D29" s="2"/>
      <c r="E29" s="5">
        <v>0</v>
      </c>
      <c r="F29" s="5"/>
    </row>
    <row r="30" spans="4:6" x14ac:dyDescent="0.25">
      <c r="D30" s="2">
        <v>2100</v>
      </c>
      <c r="E30" s="5">
        <v>60229500000</v>
      </c>
      <c r="F30" s="5"/>
    </row>
    <row r="31" spans="4:6" x14ac:dyDescent="0.25">
      <c r="E31" s="2"/>
      <c r="F31" s="5"/>
    </row>
    <row r="34" spans="4:7" x14ac:dyDescent="0.25">
      <c r="D34" s="2" t="s">
        <v>3</v>
      </c>
      <c r="E34" s="2" t="s">
        <v>5</v>
      </c>
      <c r="F34" s="2"/>
      <c r="G34" s="2"/>
    </row>
    <row r="35" spans="4:7" x14ac:dyDescent="0.25">
      <c r="D35" s="2"/>
      <c r="E35" s="10" t="s">
        <v>14</v>
      </c>
      <c r="F35" s="11"/>
      <c r="G35" s="12"/>
    </row>
    <row r="36" spans="4:7" x14ac:dyDescent="0.25">
      <c r="D36" s="2" t="s">
        <v>7</v>
      </c>
      <c r="E36" s="2"/>
      <c r="F36" s="2"/>
      <c r="G36" s="2" t="s">
        <v>18</v>
      </c>
    </row>
    <row r="38" spans="4:7" x14ac:dyDescent="0.25">
      <c r="D38" s="7">
        <v>1500</v>
      </c>
      <c r="E38" s="2">
        <v>175</v>
      </c>
      <c r="F38" s="2">
        <v>175</v>
      </c>
      <c r="G38" s="2">
        <f>(E38+F38)/2</f>
        <v>175</v>
      </c>
    </row>
    <row r="39" spans="4:7" x14ac:dyDescent="0.25">
      <c r="D39" s="7">
        <v>1525</v>
      </c>
      <c r="E39" s="2">
        <v>347</v>
      </c>
      <c r="F39" s="2">
        <v>347</v>
      </c>
      <c r="G39" s="2">
        <f t="shared" ref="G39:G46" si="0">(E39+F39)/2</f>
        <v>347</v>
      </c>
    </row>
    <row r="40" spans="4:7" x14ac:dyDescent="0.25">
      <c r="D40" s="7">
        <v>1550</v>
      </c>
      <c r="E40" s="2">
        <v>543</v>
      </c>
      <c r="F40" s="2">
        <v>543</v>
      </c>
      <c r="G40" s="2">
        <f t="shared" si="0"/>
        <v>543</v>
      </c>
    </row>
    <row r="41" spans="4:7" x14ac:dyDescent="0.25">
      <c r="D41" s="7">
        <v>1575</v>
      </c>
      <c r="E41" s="2">
        <v>837</v>
      </c>
      <c r="F41" s="2">
        <v>841</v>
      </c>
      <c r="G41" s="2">
        <f t="shared" si="0"/>
        <v>839</v>
      </c>
    </row>
    <row r="42" spans="4:7" x14ac:dyDescent="0.25">
      <c r="D42" s="7">
        <v>1600</v>
      </c>
      <c r="E42" s="2">
        <v>1171</v>
      </c>
      <c r="F42" s="2">
        <v>1171</v>
      </c>
      <c r="G42" s="2">
        <f t="shared" si="0"/>
        <v>1171</v>
      </c>
    </row>
    <row r="43" spans="4:7" x14ac:dyDescent="0.25">
      <c r="D43" s="7">
        <v>1625</v>
      </c>
      <c r="E43" s="2">
        <v>1714</v>
      </c>
      <c r="F43" s="2">
        <v>1704</v>
      </c>
      <c r="G43" s="2">
        <f t="shared" si="0"/>
        <v>1709</v>
      </c>
    </row>
    <row r="44" spans="4:7" x14ac:dyDescent="0.25">
      <c r="D44" s="7">
        <v>1650</v>
      </c>
      <c r="E44" s="2">
        <v>2752</v>
      </c>
      <c r="F44" s="2">
        <v>2746</v>
      </c>
      <c r="G44" s="2">
        <f t="shared" si="0"/>
        <v>2749</v>
      </c>
    </row>
    <row r="45" spans="4:7" x14ac:dyDescent="0.25">
      <c r="D45" s="7">
        <v>1675</v>
      </c>
      <c r="E45" s="2">
        <v>6364</v>
      </c>
      <c r="F45" s="2">
        <v>6358</v>
      </c>
      <c r="G45" s="2">
        <f t="shared" si="0"/>
        <v>6361</v>
      </c>
    </row>
    <row r="46" spans="4:7" x14ac:dyDescent="0.25">
      <c r="D46" s="7">
        <v>1700</v>
      </c>
      <c r="E46" s="2">
        <v>15981</v>
      </c>
      <c r="F46" s="2">
        <v>15970</v>
      </c>
      <c r="G46" s="2">
        <f t="shared" si="0"/>
        <v>15975.5</v>
      </c>
    </row>
  </sheetData>
  <mergeCells count="1">
    <mergeCell ref="E35:G3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26"/>
  <sheetViews>
    <sheetView tabSelected="1" workbookViewId="0">
      <selection activeCell="N32" sqref="N32"/>
    </sheetView>
  </sheetViews>
  <sheetFormatPr defaultRowHeight="15" x14ac:dyDescent="0.25"/>
  <cols>
    <col min="11" max="11" width="9.85546875" bestFit="1" customWidth="1"/>
  </cols>
  <sheetData>
    <row r="4" spans="3:14" ht="26.25" x14ac:dyDescent="0.4">
      <c r="D4" s="3" t="s">
        <v>12</v>
      </c>
      <c r="K4" t="s">
        <v>2</v>
      </c>
    </row>
    <row r="5" spans="3:14" x14ac:dyDescent="0.25">
      <c r="K5" s="1">
        <v>43894</v>
      </c>
      <c r="L5" s="1"/>
      <c r="M5" s="1"/>
    </row>
    <row r="6" spans="3:14" x14ac:dyDescent="0.25">
      <c r="D6" s="2" t="s">
        <v>0</v>
      </c>
      <c r="E6" s="2" t="s">
        <v>1</v>
      </c>
    </row>
    <row r="7" spans="3:14" x14ac:dyDescent="0.25">
      <c r="D7" s="2" t="s">
        <v>10</v>
      </c>
      <c r="F7" s="2" t="s">
        <v>11</v>
      </c>
    </row>
    <row r="8" spans="3:14" x14ac:dyDescent="0.25">
      <c r="G8" s="6" t="s">
        <v>17</v>
      </c>
      <c r="H8" s="6"/>
      <c r="I8" s="6"/>
      <c r="J8" s="6"/>
      <c r="K8" s="6"/>
      <c r="L8" s="8"/>
      <c r="M8" s="8"/>
    </row>
    <row r="9" spans="3:14" x14ac:dyDescent="0.25">
      <c r="G9" s="8"/>
      <c r="H9" s="8"/>
      <c r="I9" s="8"/>
      <c r="J9" s="8"/>
      <c r="K9" s="8"/>
      <c r="L9" s="8"/>
      <c r="M9" s="8"/>
    </row>
    <row r="10" spans="3:14" x14ac:dyDescent="0.25">
      <c r="C10" s="2" t="s">
        <v>3</v>
      </c>
      <c r="E10" s="2" t="s">
        <v>4</v>
      </c>
      <c r="G10" s="2" t="s">
        <v>5</v>
      </c>
      <c r="H10" s="2"/>
      <c r="I10" s="2"/>
      <c r="J10" s="9" t="s">
        <v>16</v>
      </c>
      <c r="K10" s="2"/>
      <c r="L10" s="2"/>
      <c r="M10" s="2" t="s">
        <v>19</v>
      </c>
      <c r="N10" s="2" t="s">
        <v>6</v>
      </c>
    </row>
    <row r="11" spans="3:14" x14ac:dyDescent="0.25">
      <c r="C11" s="2"/>
      <c r="E11" s="2"/>
      <c r="G11" s="10" t="s">
        <v>14</v>
      </c>
      <c r="H11" s="11"/>
      <c r="I11" s="12"/>
      <c r="J11" s="17" t="s">
        <v>15</v>
      </c>
      <c r="K11" s="17"/>
      <c r="L11" s="18"/>
      <c r="M11" s="19"/>
      <c r="N11" s="2"/>
    </row>
    <row r="12" spans="3:14" x14ac:dyDescent="0.25">
      <c r="C12" s="2" t="s">
        <v>7</v>
      </c>
      <c r="E12" s="2" t="s">
        <v>13</v>
      </c>
      <c r="G12" s="2"/>
      <c r="H12" s="2"/>
      <c r="I12" s="2" t="s">
        <v>18</v>
      </c>
      <c r="J12" s="2"/>
      <c r="K12" s="2"/>
      <c r="L12" s="2" t="s">
        <v>18</v>
      </c>
      <c r="M12" s="2" t="s">
        <v>8</v>
      </c>
      <c r="N12" s="2" t="s">
        <v>8</v>
      </c>
    </row>
    <row r="14" spans="3:14" x14ac:dyDescent="0.25">
      <c r="C14" s="7">
        <v>1500</v>
      </c>
      <c r="E14" s="7">
        <v>1738</v>
      </c>
      <c r="G14" s="7">
        <v>104</v>
      </c>
      <c r="H14" s="7">
        <v>104</v>
      </c>
      <c r="I14" s="7">
        <f>(G14+H14)/2</f>
        <v>104</v>
      </c>
      <c r="J14" s="7"/>
      <c r="K14" s="7"/>
      <c r="L14" s="7">
        <f>(J14+K14)/2</f>
        <v>0</v>
      </c>
      <c r="M14" s="7">
        <v>312</v>
      </c>
      <c r="N14" s="7">
        <v>30</v>
      </c>
    </row>
    <row r="15" spans="3:14" x14ac:dyDescent="0.25">
      <c r="C15" s="7">
        <v>1500</v>
      </c>
      <c r="E15" s="7">
        <v>1738</v>
      </c>
      <c r="G15" s="7">
        <v>176</v>
      </c>
      <c r="H15" s="7">
        <v>176</v>
      </c>
      <c r="I15" s="7">
        <f t="shared" ref="I15:I25" si="0">(G15+H15)/2</f>
        <v>176</v>
      </c>
      <c r="J15" s="7"/>
      <c r="K15" s="7"/>
      <c r="L15" s="7">
        <f>(J15+K15)/2</f>
        <v>0</v>
      </c>
      <c r="M15" s="7">
        <v>312</v>
      </c>
      <c r="N15" s="7">
        <v>30</v>
      </c>
    </row>
    <row r="16" spans="3:14" x14ac:dyDescent="0.25">
      <c r="C16" s="7">
        <v>1500</v>
      </c>
      <c r="E16" s="7">
        <v>1738</v>
      </c>
      <c r="G16" s="7">
        <v>42</v>
      </c>
      <c r="H16" s="7"/>
      <c r="I16" s="7">
        <f t="shared" si="0"/>
        <v>21</v>
      </c>
      <c r="J16" s="7"/>
      <c r="K16" s="7"/>
      <c r="L16" s="7">
        <f>(J16+K16)/2</f>
        <v>0</v>
      </c>
      <c r="M16" s="7">
        <v>312</v>
      </c>
      <c r="N16" s="7">
        <v>30</v>
      </c>
    </row>
    <row r="17" spans="3:14" x14ac:dyDescent="0.25">
      <c r="C17" s="7">
        <v>1500</v>
      </c>
      <c r="E17" s="7">
        <v>1738</v>
      </c>
      <c r="G17" s="7">
        <v>50</v>
      </c>
      <c r="H17" s="7">
        <v>50</v>
      </c>
      <c r="I17" s="7">
        <f t="shared" si="0"/>
        <v>50</v>
      </c>
      <c r="J17" s="7">
        <v>49</v>
      </c>
      <c r="K17" s="7">
        <v>49</v>
      </c>
      <c r="L17" s="7">
        <f>(J17+K17)/2</f>
        <v>49</v>
      </c>
      <c r="M17" s="7">
        <v>503</v>
      </c>
      <c r="N17" s="7">
        <v>50</v>
      </c>
    </row>
    <row r="18" spans="3:14" x14ac:dyDescent="0.25">
      <c r="C18" s="7">
        <v>1525</v>
      </c>
      <c r="E18" s="7">
        <v>1767</v>
      </c>
      <c r="G18" s="7">
        <v>84</v>
      </c>
      <c r="H18" s="7">
        <v>84</v>
      </c>
      <c r="I18" s="7">
        <f t="shared" si="0"/>
        <v>84</v>
      </c>
      <c r="J18" s="7">
        <v>66</v>
      </c>
      <c r="K18" s="7">
        <v>66</v>
      </c>
      <c r="L18" s="7">
        <f>(J18+K18)/2</f>
        <v>66</v>
      </c>
      <c r="M18" s="7">
        <v>503</v>
      </c>
      <c r="N18" s="7">
        <v>50</v>
      </c>
    </row>
    <row r="19" spans="3:14" x14ac:dyDescent="0.25">
      <c r="C19" s="7">
        <v>1550</v>
      </c>
      <c r="E19" s="7">
        <v>1797</v>
      </c>
      <c r="G19" s="7">
        <v>135</v>
      </c>
      <c r="H19" s="7">
        <v>135</v>
      </c>
      <c r="I19" s="7">
        <f t="shared" si="0"/>
        <v>135</v>
      </c>
      <c r="J19" s="7">
        <v>125</v>
      </c>
      <c r="K19" s="7">
        <v>125</v>
      </c>
      <c r="L19" s="7">
        <f>(J19+K19)/2</f>
        <v>125</v>
      </c>
      <c r="M19" s="7">
        <v>503</v>
      </c>
      <c r="N19" s="7">
        <v>50</v>
      </c>
    </row>
    <row r="20" spans="3:14" x14ac:dyDescent="0.25">
      <c r="C20" s="7">
        <v>1575</v>
      </c>
      <c r="E20" s="7">
        <v>1825</v>
      </c>
      <c r="G20" s="7">
        <v>228</v>
      </c>
      <c r="H20" s="7">
        <v>228</v>
      </c>
      <c r="I20" s="7">
        <f t="shared" si="0"/>
        <v>228</v>
      </c>
      <c r="J20" s="7">
        <v>207</v>
      </c>
      <c r="K20" s="7">
        <v>207</v>
      </c>
      <c r="L20" s="7">
        <f>(J20+K20)/2</f>
        <v>207</v>
      </c>
      <c r="M20" s="7">
        <v>503</v>
      </c>
      <c r="N20" s="7">
        <v>50</v>
      </c>
    </row>
    <row r="21" spans="3:14" x14ac:dyDescent="0.25">
      <c r="C21" s="7">
        <v>1600</v>
      </c>
      <c r="E21" s="7">
        <v>1855</v>
      </c>
      <c r="G21" s="7">
        <v>327</v>
      </c>
      <c r="H21" s="7">
        <v>327</v>
      </c>
      <c r="I21" s="7">
        <f t="shared" si="0"/>
        <v>327</v>
      </c>
      <c r="J21" s="7">
        <v>247</v>
      </c>
      <c r="K21" s="7">
        <v>247</v>
      </c>
      <c r="L21" s="7">
        <f>(J21+K21)/2</f>
        <v>247</v>
      </c>
      <c r="M21" s="7">
        <v>503</v>
      </c>
      <c r="N21" s="7">
        <v>50</v>
      </c>
    </row>
    <row r="22" spans="3:14" x14ac:dyDescent="0.25">
      <c r="C22" s="7">
        <v>1625</v>
      </c>
      <c r="E22" s="7">
        <v>1882</v>
      </c>
      <c r="G22" s="7">
        <v>506</v>
      </c>
      <c r="H22" s="7">
        <v>506</v>
      </c>
      <c r="I22" s="7">
        <f t="shared" si="0"/>
        <v>506</v>
      </c>
      <c r="J22" s="7">
        <v>506</v>
      </c>
      <c r="K22" s="7">
        <v>506</v>
      </c>
      <c r="L22" s="7">
        <f>(J22+K22)/2</f>
        <v>506</v>
      </c>
      <c r="M22" s="7">
        <v>503</v>
      </c>
      <c r="N22" s="7">
        <v>50</v>
      </c>
    </row>
    <row r="23" spans="3:14" x14ac:dyDescent="0.25">
      <c r="C23" s="7">
        <v>1650</v>
      </c>
      <c r="E23" s="7">
        <v>1912</v>
      </c>
      <c r="G23" s="7">
        <v>760</v>
      </c>
      <c r="H23" s="7">
        <v>761</v>
      </c>
      <c r="I23" s="7">
        <f t="shared" si="0"/>
        <v>760.5</v>
      </c>
      <c r="J23" s="7">
        <v>778</v>
      </c>
      <c r="K23" s="7">
        <v>780</v>
      </c>
      <c r="L23" s="7">
        <f>(J23+K23)/2</f>
        <v>779</v>
      </c>
      <c r="M23" s="7">
        <v>503</v>
      </c>
      <c r="N23" s="7">
        <v>50</v>
      </c>
    </row>
    <row r="24" spans="3:14" x14ac:dyDescent="0.25">
      <c r="C24" s="7">
        <v>1675</v>
      </c>
      <c r="E24" s="7">
        <v>1941</v>
      </c>
      <c r="G24" s="7">
        <v>1108</v>
      </c>
      <c r="H24" s="7">
        <v>1108</v>
      </c>
      <c r="I24" s="7">
        <f t="shared" si="0"/>
        <v>1108</v>
      </c>
      <c r="J24" s="7">
        <v>1116</v>
      </c>
      <c r="K24" s="7">
        <v>1116</v>
      </c>
      <c r="L24" s="7">
        <f>(J24+K24)/2</f>
        <v>1116</v>
      </c>
      <c r="M24" s="7">
        <v>503</v>
      </c>
      <c r="N24" s="7">
        <v>50</v>
      </c>
    </row>
    <row r="25" spans="3:14" x14ac:dyDescent="0.25">
      <c r="C25" s="7">
        <v>1700</v>
      </c>
      <c r="E25" s="7">
        <v>1969</v>
      </c>
      <c r="G25" s="7">
        <v>1530</v>
      </c>
      <c r="H25" s="7">
        <v>1530</v>
      </c>
      <c r="I25" s="7">
        <f t="shared" si="0"/>
        <v>1530</v>
      </c>
      <c r="J25" s="7">
        <v>1550</v>
      </c>
      <c r="K25" s="7">
        <v>1551</v>
      </c>
      <c r="L25" s="7">
        <f>(J25+K25)/2</f>
        <v>1550.5</v>
      </c>
      <c r="M25" s="7">
        <v>503</v>
      </c>
      <c r="N25" s="7">
        <v>50</v>
      </c>
    </row>
    <row r="26" spans="3:14" x14ac:dyDescent="0.25">
      <c r="C26" s="20">
        <v>1500</v>
      </c>
      <c r="E26" s="20">
        <v>1736</v>
      </c>
    </row>
  </sheetData>
  <mergeCells count="3">
    <mergeCell ref="G8:K8"/>
    <mergeCell ref="G11:I11"/>
    <mergeCell ref="J11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27Feb2020</vt:lpstr>
      <vt:lpstr>28Feb2020</vt:lpstr>
      <vt:lpstr>27plus28Feb2020</vt:lpstr>
      <vt:lpstr>50mV4March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2020-02-27T11:41:28Z</cp:lastPrinted>
  <dcterms:created xsi:type="dcterms:W3CDTF">2020-02-26T14:42:03Z</dcterms:created>
  <dcterms:modified xsi:type="dcterms:W3CDTF">2020-03-05T14:32:14Z</dcterms:modified>
</cp:coreProperties>
</file>