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7115" windowHeight="94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4" i="1" l="1"/>
  <c r="G53" i="1"/>
  <c r="H42" i="1" l="1"/>
  <c r="F46" i="1" a="1"/>
  <c r="F46" i="1"/>
  <c r="G46" i="1"/>
  <c r="F50" i="1" a="1"/>
  <c r="F50" i="1"/>
  <c r="G50" i="1"/>
  <c r="G59" i="1"/>
  <c r="I59" i="1"/>
  <c r="G60" i="1"/>
  <c r="I60" i="1"/>
  <c r="H64" i="1"/>
  <c r="G61" i="1"/>
  <c r="I61" i="1"/>
  <c r="G55" i="1"/>
</calcChain>
</file>

<file path=xl/sharedStrings.xml><?xml version="1.0" encoding="utf-8"?>
<sst xmlns="http://schemas.openxmlformats.org/spreadsheetml/2006/main" count="47" uniqueCount="37">
  <si>
    <t>Time</t>
  </si>
  <si>
    <t>Pressure</t>
  </si>
  <si>
    <t>Channel 2</t>
  </si>
  <si>
    <t>Seconds</t>
  </si>
  <si>
    <t>Bar</t>
  </si>
  <si>
    <t>°C</t>
  </si>
  <si>
    <t>Choose time period</t>
  </si>
  <si>
    <t>Vol circuit</t>
  </si>
  <si>
    <t>T1</t>
  </si>
  <si>
    <t>T2</t>
  </si>
  <si>
    <t>delta T</t>
  </si>
  <si>
    <t>[s]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</si>
  <si>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</si>
  <si>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</si>
  <si>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</si>
  <si>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</si>
  <si>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</si>
  <si>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</si>
  <si>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</si>
  <si>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</si>
  <si>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</si>
  <si>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</si>
  <si>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</si>
  <si>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</si>
  <si>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</si>
  <si>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</si>
  <si>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</si>
  <si>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</si>
  <si>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</si>
  <si>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</si>
  <si>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</si>
  <si>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[mbar.l/s]</t>
  </si>
  <si>
    <t>SM 00X</t>
  </si>
  <si>
    <t>plot data in excel here</t>
  </si>
  <si>
    <t>Paste jpeg of plot in Picolog here</t>
  </si>
  <si>
    <t>[litres]</t>
  </si>
  <si>
    <t>Leak rate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</si>
</sst>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0" xfId="0" applyFill="1" applyBorder="1"/>
    <xf numFmtId="0" fontId="0" fillId="5" borderId="0" xfId="0" applyFill="1"/>
    <xf numFmtId="164" fontId="0" fillId="5" borderId="0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64"/>
  <sheetViews>
    <sheetView tabSelected="1" topLeftCell="A36" workbookViewId="0">
      <selection activeCell="G53" sqref="G53"/>
    </sheetView>
  </sheetViews>
  <sheetFormatPr defaultRowHeight="15" x14ac:dyDescent="0.25"/>
  <sheetData>
    <row r="4" spans="2:13" x14ac:dyDescent="0.25">
      <c r="B4" t="s">
        <v>32</v>
      </c>
    </row>
    <row r="5" spans="2:13" x14ac:dyDescent="0.25">
      <c r="F5" t="s">
        <v>33</v>
      </c>
      <c r="M5" t="s">
        <v>34</v>
      </c>
    </row>
    <row r="6" spans="2:13" x14ac:dyDescent="0.25">
      <c r="B6" t="s">
        <v>0</v>
      </c>
      <c r="C6" t="s">
        <v>1</v>
      </c>
      <c r="D6" t="s">
        <v>2</v>
      </c>
    </row>
    <row r="7" spans="2:13" x14ac:dyDescent="0.25">
      <c r="B7" t="s">
        <v>3</v>
      </c>
      <c r="C7" t="s">
        <v>4</v>
      </c>
      <c r="D7" t="s">
        <v>5</v>
      </c>
    </row>
    <row r="39" spans="6:12" x14ac:dyDescent="0.25">
      <c r="F39" s="1" t="s">
        <v>6</v>
      </c>
      <c r="G39" s="1"/>
      <c r="H39" s="1"/>
      <c r="J39" t="s">
        <v>7</v>
      </c>
      <c r="K39">
        <v>0.5</v>
      </c>
      <c r="L39" t="s">
        <v>35</v>
      </c>
    </row>
    <row r="40" spans="6:12" x14ac:dyDescent="0.25">
      <c r="F40" s="1" t="s">
        <v>8</v>
      </c>
      <c r="G40" s="1" t="s">
        <v>9</v>
      </c>
      <c r="H40" s="1" t="s">
        <v>10</v>
      </c>
    </row>
    <row r="41" spans="6:12" x14ac:dyDescent="0.25">
      <c r="F41" t="s">
        <v>11</v>
      </c>
      <c r="G41" t="s">
        <v>11</v>
      </c>
      <c r="H41" t="s">
        <v>11</v>
      </c>
    </row>
    <row r="42" spans="6:12" x14ac:dyDescent="0.25">
      <c r="F42" s="1">
        <v>2000</v>
      </c>
      <c r="G42" s="1">
        <v>4000</v>
      </c>
      <c r="H42" s="1">
        <f>G42-F42</f>
        <v>2000</v>
      </c>
    </row>
    <row r="44" spans="6:12" x14ac:dyDescent="0.25">
      <c r="F44" s="2" t="s">
        <v>12</v>
      </c>
      <c r="G44" s="2"/>
    </row>
    <row r="45" spans="6:12" x14ac:dyDescent="0.25">
      <c r="F45" s="2" t="s">
        <v>13</v>
      </c>
      <c r="G45" s="2" t="s">
        <v>14</v>
      </c>
    </row>
    <row r="46" spans="6:12" x14ac:dyDescent="0.25">
      <c r="F46" s="2" t="e">
        <f t="array" ref="F46:G46">LINEST(C2009:C4009,B2009:B4009,TRUE,TRUE)</f>
        <v>#VALUE!</v>
      </c>
      <c r="G46" s="2" t="e">
        <v>#VALUE!</v>
      </c>
    </row>
    <row r="48" spans="6:12" x14ac:dyDescent="0.25">
      <c r="F48" s="3" t="s">
        <v>15</v>
      </c>
      <c r="G48" s="3"/>
    </row>
    <row r="49" spans="6:10" x14ac:dyDescent="0.25">
      <c r="F49" s="3" t="s">
        <v>13</v>
      </c>
      <c r="G49" s="3" t="s">
        <v>14</v>
      </c>
    </row>
    <row r="50" spans="6:10" x14ac:dyDescent="0.25">
      <c r="F50" s="3" t="e">
        <f t="array" ref="F50:G50">LINEST(D2009:D4009,B2009:B4009,TRUE,TRUE)</f>
        <v>#VALUE!</v>
      </c>
      <c r="G50" s="3" t="e">
        <v>#VALUE!</v>
      </c>
    </row>
    <row r="52" spans="6:10" x14ac:dyDescent="0.25">
      <c r="F52" s="2" t="s">
        <v>16</v>
      </c>
      <c r="G52" s="2"/>
      <c r="H52" s="2"/>
    </row>
    <row r="53" spans="6:10" x14ac:dyDescent="0.25">
      <c r="F53" s="2" t="s">
        <v>17</v>
      </c>
      <c r="G53" s="2" t="e">
        <f>(F46*F42+G46)+1</f>
        <v>#VALUE!</v>
      </c>
      <c r="H53" s="2" t="s">
        <v>18</v>
      </c>
    </row>
    <row r="54" spans="6:10" x14ac:dyDescent="0.25">
      <c r="F54" s="2" t="s">
        <v>19</v>
      </c>
      <c r="G54" s="2" t="e">
        <f>(F46*G42+G46)+1</f>
        <v>#VALUE!</v>
      </c>
      <c r="H54" s="2" t="s">
        <v>18</v>
      </c>
    </row>
    <row r="55" spans="6:10" x14ac:dyDescent="0.25">
      <c r="F55" s="2" t="s">
        <v>20</v>
      </c>
      <c r="G55" s="2" t="e">
        <f>(G53-G54)*1000</f>
        <v>#VALUE!</v>
      </c>
      <c r="H55" s="2" t="s">
        <v>21</v>
      </c>
    </row>
    <row r="56" spans="6:10" x14ac:dyDescent="0.25">
      <c r="F56" s="2" t="s">
        <v>22</v>
      </c>
      <c r="G56" s="2"/>
      <c r="H56" s="2" t="s">
        <v>23</v>
      </c>
    </row>
    <row r="58" spans="6:10" x14ac:dyDescent="0.25">
      <c r="F58" s="3" t="s">
        <v>24</v>
      </c>
      <c r="G58" s="3"/>
      <c r="H58" s="3"/>
      <c r="I58" s="3"/>
      <c r="J58" s="3"/>
    </row>
    <row r="59" spans="6:10" x14ac:dyDescent="0.25">
      <c r="F59" s="3" t="s">
        <v>25</v>
      </c>
      <c r="G59" s="3" t="e">
        <f>(F50*F42)+G50</f>
        <v>#VALUE!</v>
      </c>
      <c r="H59" s="3" t="s">
        <v>26</v>
      </c>
      <c r="I59" s="3" t="e">
        <f>273+G59</f>
        <v>#VALUE!</v>
      </c>
      <c r="J59" s="3" t="s">
        <v>27</v>
      </c>
    </row>
    <row r="60" spans="6:10" x14ac:dyDescent="0.25">
      <c r="F60" s="3" t="s">
        <v>28</v>
      </c>
      <c r="G60" s="3" t="e">
        <f>(F50*G42)+G50</f>
        <v>#VALUE!</v>
      </c>
      <c r="H60" s="3" t="s">
        <v>26</v>
      </c>
      <c r="I60" s="3" t="e">
        <f>273+G60</f>
        <v>#VALUE!</v>
      </c>
      <c r="J60" s="3" t="s">
        <v>27</v>
      </c>
    </row>
    <row r="61" spans="6:10" x14ac:dyDescent="0.25">
      <c r="F61" s="3" t="s">
        <v>29</v>
      </c>
      <c r="G61" s="3" t="e">
        <f>(G59-G60)</f>
        <v>#VALUE!</v>
      </c>
      <c r="H61" s="3" t="s">
        <v>26</v>
      </c>
      <c r="I61" s="3" t="e">
        <f>G61</f>
        <v>#VALUE!</v>
      </c>
      <c r="J61" s="3" t="s">
        <v>27</v>
      </c>
    </row>
    <row r="62" spans="6:10" x14ac:dyDescent="0.25">
      <c r="F62" s="3" t="s">
        <v>30</v>
      </c>
      <c r="G62" s="3"/>
      <c r="H62" s="3" t="s">
        <v>23</v>
      </c>
      <c r="I62" s="3"/>
      <c r="J62" s="3"/>
    </row>
    <row r="64" spans="6:10" x14ac:dyDescent="0.25">
      <c r="F64" s="4" t="s">
        <v>36</v>
      </c>
      <c r="G64" s="5"/>
      <c r="H64" s="6" t="e">
        <f>273*K39*1000/H42*(G53/I59-G54/I60)</f>
        <v>#VALUE!</v>
      </c>
      <c r="I64" s="5" t="s">
        <v>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icrotty2</dc:creator>
  <cp:lastModifiedBy>Ian Crotty</cp:lastModifiedBy>
  <dcterms:created xsi:type="dcterms:W3CDTF">2013-06-26T17:58:14Z</dcterms:created>
  <dcterms:modified xsi:type="dcterms:W3CDTF">2013-07-04T10:33:56Z</dcterms:modified>
</cp:coreProperties>
</file>