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Safety\CMS Foam\Tests\CalcParameters\"/>
    </mc:Choice>
  </mc:AlternateContent>
  <bookViews>
    <workbookView xWindow="120" yWindow="120" windowWidth="20115" windowHeight="90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4" i="1" l="1"/>
  <c r="J14" i="1"/>
  <c r="K16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K41" i="1"/>
  <c r="H41" i="1"/>
  <c r="L40" i="1"/>
  <c r="K40" i="1"/>
  <c r="J40" i="1"/>
  <c r="L39" i="1"/>
  <c r="J39" i="1"/>
  <c r="K39" i="1" s="1"/>
  <c r="H38" i="1"/>
  <c r="L38" i="1" s="1"/>
  <c r="L37" i="1"/>
  <c r="J37" i="1"/>
  <c r="K37" i="1" s="1"/>
  <c r="K14" i="1"/>
  <c r="J38" i="1" l="1"/>
  <c r="K38" i="1" s="1"/>
  <c r="J15" i="1"/>
  <c r="J16" i="1"/>
  <c r="J17" i="1"/>
  <c r="J13" i="1"/>
  <c r="I15" i="1"/>
  <c r="I16" i="1"/>
  <c r="I17" i="1"/>
  <c r="K13" i="1"/>
  <c r="K15" i="1"/>
  <c r="K17" i="1"/>
</calcChain>
</file>

<file path=xl/sharedStrings.xml><?xml version="1.0" encoding="utf-8"?>
<sst xmlns="http://schemas.openxmlformats.org/spreadsheetml/2006/main" count="33" uniqueCount="28">
  <si>
    <t xml:space="preserve">Nozzle flow rates </t>
  </si>
  <si>
    <t>http://irrigation.wsu.edu/Content/Calculators/Sprinkler/Nozzle-Requirements.php</t>
  </si>
  <si>
    <t>Inlet Pressure</t>
  </si>
  <si>
    <t>[Bar]</t>
  </si>
  <si>
    <t>Nozzle dia</t>
  </si>
  <si>
    <t>Flow RTE</t>
  </si>
  <si>
    <t>[l/min]</t>
  </si>
  <si>
    <t>[mm]</t>
  </si>
  <si>
    <t>Flow rate for 9 Nozzles</t>
  </si>
  <si>
    <t>Presuure = 0.0038Flow^2- 1E-05Flow</t>
  </si>
  <si>
    <t>Flow Rate = SQR(P/3.8E-03)</t>
  </si>
  <si>
    <t>CalcFlow  from fit</t>
  </si>
  <si>
    <t xml:space="preserve">The real Nozzle dia is 5.65mm with a turbulence generator upstream. </t>
  </si>
  <si>
    <t>Kidid specs are;</t>
  </si>
  <si>
    <t>Foam Ratios</t>
  </si>
  <si>
    <t xml:space="preserve">Kidi Specification </t>
  </si>
  <si>
    <t>Pressure</t>
  </si>
  <si>
    <t>Nozzles</t>
  </si>
  <si>
    <t>Water quantity</t>
  </si>
  <si>
    <t>Foam Quantity</t>
  </si>
  <si>
    <t>Foam Agent</t>
  </si>
  <si>
    <t>[m3/min]</t>
  </si>
  <si>
    <t>[litres/min]</t>
  </si>
  <si>
    <t>FA Ratio [%]</t>
  </si>
  <si>
    <t>9 nozzles</t>
  </si>
  <si>
    <t>1 nozzle</t>
  </si>
  <si>
    <t>Expansion Ratio</t>
  </si>
  <si>
    <t>Calc P from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</si>
</sst>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164" fontId="0" fillId="3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164" fontId="0" fillId="4" borderId="1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Nozzle</a:t>
            </a:r>
            <a:r>
              <a:rPr lang="en-GB" baseline="0"/>
              <a:t> Flow v Pressure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5mm Dia</c:v>
          </c:tx>
          <c:trendline>
            <c:trendlineType val="poly"/>
            <c:order val="2"/>
            <c:intercept val="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Sheet1!$H$13:$H$26</c:f>
              <c:numCache>
                <c:formatCode>General</c:formatCode>
                <c:ptCount val="14"/>
                <c:pt idx="0">
                  <c:v>0</c:v>
                </c:pt>
                <c:pt idx="1">
                  <c:v>11.4</c:v>
                </c:pt>
                <c:pt idx="2">
                  <c:v>16.2</c:v>
                </c:pt>
                <c:pt idx="3">
                  <c:v>22.9</c:v>
                </c:pt>
                <c:pt idx="4">
                  <c:v>28</c:v>
                </c:pt>
                <c:pt idx="5">
                  <c:v>32.299999999999997</c:v>
                </c:pt>
                <c:pt idx="6">
                  <c:v>36.1</c:v>
                </c:pt>
                <c:pt idx="7">
                  <c:v>39.6</c:v>
                </c:pt>
                <c:pt idx="8">
                  <c:v>42.8</c:v>
                </c:pt>
                <c:pt idx="9">
                  <c:v>45.7</c:v>
                </c:pt>
                <c:pt idx="10">
                  <c:v>48.5</c:v>
                </c:pt>
                <c:pt idx="11">
                  <c:v>51.1</c:v>
                </c:pt>
                <c:pt idx="12">
                  <c:v>53.6</c:v>
                </c:pt>
                <c:pt idx="13">
                  <c:v>56</c:v>
                </c:pt>
              </c:numCache>
            </c:numRef>
          </c:xVal>
          <c:yVal>
            <c:numRef>
              <c:f>Sheet1!$D$13:$D$26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7905360"/>
        <c:axId val="377904968"/>
      </c:scatterChart>
      <c:valAx>
        <c:axId val="3779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7904968"/>
        <c:crosses val="autoZero"/>
        <c:crossBetween val="midCat"/>
      </c:valAx>
      <c:valAx>
        <c:axId val="377904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7905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8</xdr:row>
      <xdr:rowOff>123825</xdr:rowOff>
    </xdr:from>
    <xdr:to>
      <xdr:col>20</xdr:col>
      <xdr:colOff>476250</xdr:colOff>
      <xdr:row>23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41"/>
  <sheetViews>
    <sheetView tabSelected="1" workbookViewId="0">
      <selection activeCell="L7" sqref="L7"/>
    </sheetView>
  </sheetViews>
  <sheetFormatPr defaultRowHeight="15" x14ac:dyDescent="0.25"/>
  <cols>
    <col min="10" max="10" width="14.85546875" customWidth="1"/>
    <col min="11" max="11" width="12.5703125" customWidth="1"/>
    <col min="12" max="12" width="11.5703125" customWidth="1"/>
  </cols>
  <sheetData>
    <row r="4" spans="3:11" x14ac:dyDescent="0.25">
      <c r="C4" t="s">
        <v>0</v>
      </c>
    </row>
    <row r="6" spans="3:11" x14ac:dyDescent="0.25">
      <c r="C6" t="s">
        <v>1</v>
      </c>
    </row>
    <row r="9" spans="3:11" x14ac:dyDescent="0.25">
      <c r="I9" s="3" t="s">
        <v>27</v>
      </c>
      <c r="J9" s="4" t="s">
        <v>11</v>
      </c>
      <c r="K9" s="3" t="s">
        <v>8</v>
      </c>
    </row>
    <row r="10" spans="3:11" x14ac:dyDescent="0.25">
      <c r="D10" t="s">
        <v>2</v>
      </c>
      <c r="F10" t="s">
        <v>4</v>
      </c>
      <c r="H10" t="s">
        <v>5</v>
      </c>
      <c r="I10" s="3"/>
      <c r="J10" s="4"/>
      <c r="K10" s="3"/>
    </row>
    <row r="11" spans="3:11" x14ac:dyDescent="0.25">
      <c r="D11" t="s">
        <v>3</v>
      </c>
      <c r="F11" t="s">
        <v>7</v>
      </c>
      <c r="H11" t="s">
        <v>6</v>
      </c>
      <c r="I11" t="s">
        <v>3</v>
      </c>
      <c r="J11" t="s">
        <v>6</v>
      </c>
    </row>
    <row r="12" spans="3:11" x14ac:dyDescent="0.25">
      <c r="J12" s="1"/>
    </row>
    <row r="13" spans="3:11" x14ac:dyDescent="0.25">
      <c r="D13">
        <v>0</v>
      </c>
      <c r="F13">
        <v>5</v>
      </c>
      <c r="H13">
        <v>0</v>
      </c>
      <c r="I13" s="15"/>
      <c r="J13" s="2">
        <f>SQRT(D13/0.0038)</f>
        <v>0</v>
      </c>
      <c r="K13">
        <f t="shared" ref="K13:K17" si="0">H13*9</f>
        <v>0</v>
      </c>
    </row>
    <row r="14" spans="3:11" x14ac:dyDescent="0.25">
      <c r="D14">
        <v>0.5</v>
      </c>
      <c r="F14">
        <v>5</v>
      </c>
      <c r="H14">
        <v>11.4</v>
      </c>
      <c r="I14" s="15">
        <f>0.0038*(H14*H14)</f>
        <v>0.49384800000000001</v>
      </c>
      <c r="J14" s="2">
        <f>SQRT(D14/0.0038)</f>
        <v>11.470786693528087</v>
      </c>
      <c r="K14">
        <f>H14*9</f>
        <v>102.60000000000001</v>
      </c>
    </row>
    <row r="15" spans="3:11" x14ac:dyDescent="0.25">
      <c r="D15">
        <v>1</v>
      </c>
      <c r="F15">
        <v>5</v>
      </c>
      <c r="H15">
        <v>16.2</v>
      </c>
      <c r="I15" s="15">
        <f t="shared" ref="I15:I26" si="1">0.0038*(H15*H15)</f>
        <v>0.99727199999999994</v>
      </c>
      <c r="J15" s="2">
        <f t="shared" ref="J14:J26" si="2">SQRT(D15/0.0038)</f>
        <v>16.222142113076252</v>
      </c>
      <c r="K15">
        <f t="shared" si="0"/>
        <v>145.79999999999998</v>
      </c>
    </row>
    <row r="16" spans="3:11" x14ac:dyDescent="0.25">
      <c r="D16">
        <v>2</v>
      </c>
      <c r="F16">
        <v>5</v>
      </c>
      <c r="H16">
        <v>22.9</v>
      </c>
      <c r="I16" s="15">
        <f t="shared" si="1"/>
        <v>1.9927579999999998</v>
      </c>
      <c r="J16" s="2">
        <f t="shared" si="2"/>
        <v>22.941573387056174</v>
      </c>
      <c r="K16">
        <f>H16*9</f>
        <v>206.1</v>
      </c>
    </row>
    <row r="17" spans="4:16" x14ac:dyDescent="0.25">
      <c r="D17">
        <v>3</v>
      </c>
      <c r="F17">
        <v>5</v>
      </c>
      <c r="H17">
        <v>28</v>
      </c>
      <c r="I17" s="15">
        <f t="shared" si="1"/>
        <v>2.9792000000000001</v>
      </c>
      <c r="J17" s="2">
        <f t="shared" si="2"/>
        <v>28.09757434745082</v>
      </c>
      <c r="K17">
        <f t="shared" si="0"/>
        <v>252</v>
      </c>
    </row>
    <row r="18" spans="4:16" x14ac:dyDescent="0.25">
      <c r="D18" s="7">
        <v>4</v>
      </c>
      <c r="E18" s="7"/>
      <c r="F18" s="7">
        <v>5</v>
      </c>
      <c r="G18" s="7"/>
      <c r="H18" s="7">
        <v>32.299999999999997</v>
      </c>
      <c r="I18" s="8">
        <f t="shared" si="1"/>
        <v>3.9645019999999991</v>
      </c>
      <c r="J18" s="8">
        <f t="shared" si="2"/>
        <v>32.444284226152504</v>
      </c>
      <c r="K18" s="7">
        <f>H18*9</f>
        <v>290.7</v>
      </c>
    </row>
    <row r="19" spans="4:16" x14ac:dyDescent="0.25">
      <c r="D19">
        <v>5</v>
      </c>
      <c r="F19">
        <v>5</v>
      </c>
      <c r="H19">
        <v>36.1</v>
      </c>
      <c r="I19" s="15">
        <f t="shared" si="1"/>
        <v>4.9521980000000001</v>
      </c>
      <c r="J19" s="2">
        <f t="shared" si="2"/>
        <v>36.273812505500587</v>
      </c>
      <c r="K19">
        <f t="shared" ref="K19:K26" si="3">H19*9</f>
        <v>324.90000000000003</v>
      </c>
    </row>
    <row r="20" spans="4:16" x14ac:dyDescent="0.25">
      <c r="D20" s="9">
        <v>6</v>
      </c>
      <c r="E20" s="9"/>
      <c r="F20" s="9">
        <v>5</v>
      </c>
      <c r="G20" s="9"/>
      <c r="H20" s="9">
        <v>39.6</v>
      </c>
      <c r="I20" s="10">
        <f t="shared" si="1"/>
        <v>5.9590079999999999</v>
      </c>
      <c r="J20" s="10">
        <f t="shared" si="2"/>
        <v>39.735970711951317</v>
      </c>
      <c r="K20" s="9">
        <f t="shared" si="3"/>
        <v>356.40000000000003</v>
      </c>
    </row>
    <row r="21" spans="4:16" x14ac:dyDescent="0.25">
      <c r="D21">
        <v>7</v>
      </c>
      <c r="F21">
        <v>5</v>
      </c>
      <c r="H21">
        <v>42.8</v>
      </c>
      <c r="I21" s="15">
        <f t="shared" si="1"/>
        <v>6.9609919999999992</v>
      </c>
      <c r="J21" s="2">
        <f t="shared" si="2"/>
        <v>42.919753763947604</v>
      </c>
      <c r="K21">
        <f t="shared" si="3"/>
        <v>385.2</v>
      </c>
    </row>
    <row r="22" spans="4:16" x14ac:dyDescent="0.25">
      <c r="D22">
        <v>8</v>
      </c>
      <c r="F22">
        <v>5</v>
      </c>
      <c r="H22">
        <v>45.7</v>
      </c>
      <c r="I22" s="15">
        <f t="shared" si="1"/>
        <v>7.936262000000001</v>
      </c>
      <c r="J22" s="2">
        <f t="shared" si="2"/>
        <v>45.883146774112348</v>
      </c>
      <c r="K22">
        <f t="shared" si="3"/>
        <v>411.3</v>
      </c>
    </row>
    <row r="23" spans="4:16" x14ac:dyDescent="0.25">
      <c r="D23">
        <v>9</v>
      </c>
      <c r="F23">
        <v>5</v>
      </c>
      <c r="H23">
        <v>48.5</v>
      </c>
      <c r="I23" s="15">
        <f t="shared" si="1"/>
        <v>8.9385499999999993</v>
      </c>
      <c r="J23" s="2">
        <f t="shared" si="2"/>
        <v>48.666426339228757</v>
      </c>
      <c r="K23">
        <f t="shared" si="3"/>
        <v>436.5</v>
      </c>
    </row>
    <row r="24" spans="4:16" x14ac:dyDescent="0.25">
      <c r="D24">
        <v>10</v>
      </c>
      <c r="F24">
        <v>5</v>
      </c>
      <c r="H24">
        <v>51.1</v>
      </c>
      <c r="I24" s="15">
        <f t="shared" si="1"/>
        <v>9.9225980000000007</v>
      </c>
      <c r="J24" s="2">
        <f t="shared" si="2"/>
        <v>51.29891760425771</v>
      </c>
      <c r="K24">
        <f t="shared" si="3"/>
        <v>459.90000000000003</v>
      </c>
    </row>
    <row r="25" spans="4:16" x14ac:dyDescent="0.25">
      <c r="D25">
        <v>11</v>
      </c>
      <c r="F25">
        <v>5</v>
      </c>
      <c r="H25">
        <v>53.6</v>
      </c>
      <c r="I25" s="15">
        <f t="shared" si="1"/>
        <v>10.917248000000001</v>
      </c>
      <c r="J25" s="2">
        <f t="shared" si="2"/>
        <v>53.802758684897036</v>
      </c>
      <c r="K25">
        <f t="shared" si="3"/>
        <v>482.40000000000003</v>
      </c>
    </row>
    <row r="26" spans="4:16" x14ac:dyDescent="0.25">
      <c r="D26">
        <v>12</v>
      </c>
      <c r="F26">
        <v>5</v>
      </c>
      <c r="H26">
        <v>56</v>
      </c>
      <c r="I26" s="15">
        <f t="shared" si="1"/>
        <v>11.9168</v>
      </c>
      <c r="J26" s="2">
        <f t="shared" si="2"/>
        <v>56.19514869490164</v>
      </c>
      <c r="K26">
        <f t="shared" si="3"/>
        <v>504</v>
      </c>
    </row>
    <row r="27" spans="4:16" x14ac:dyDescent="0.25">
      <c r="N27" t="s">
        <v>9</v>
      </c>
    </row>
    <row r="29" spans="4:16" x14ac:dyDescent="0.25">
      <c r="D29" t="s">
        <v>12</v>
      </c>
      <c r="N29" s="1" t="s">
        <v>10</v>
      </c>
      <c r="O29" s="1"/>
      <c r="P29" s="1"/>
    </row>
    <row r="30" spans="4:16" x14ac:dyDescent="0.25">
      <c r="D30" t="s">
        <v>13</v>
      </c>
    </row>
    <row r="32" spans="4:16" x14ac:dyDescent="0.25">
      <c r="F32" t="s">
        <v>14</v>
      </c>
      <c r="J32" t="s">
        <v>15</v>
      </c>
    </row>
    <row r="34" spans="4:12" x14ac:dyDescent="0.25">
      <c r="D34" s="5"/>
      <c r="E34" s="5"/>
      <c r="F34" s="5" t="s">
        <v>16</v>
      </c>
      <c r="G34" s="5" t="s">
        <v>17</v>
      </c>
      <c r="H34" s="5" t="s">
        <v>18</v>
      </c>
      <c r="I34" s="5"/>
      <c r="J34" s="5" t="s">
        <v>19</v>
      </c>
      <c r="K34" s="5"/>
      <c r="L34" s="5" t="s">
        <v>20</v>
      </c>
    </row>
    <row r="35" spans="4:12" x14ac:dyDescent="0.25">
      <c r="D35" s="5"/>
      <c r="E35" s="5"/>
      <c r="F35" s="5" t="s">
        <v>3</v>
      </c>
      <c r="G35" s="5"/>
      <c r="H35" s="5" t="s">
        <v>6</v>
      </c>
      <c r="I35" s="5"/>
      <c r="J35" s="5" t="s">
        <v>21</v>
      </c>
      <c r="K35" s="5" t="s">
        <v>21</v>
      </c>
      <c r="L35" s="5" t="s">
        <v>22</v>
      </c>
    </row>
    <row r="36" spans="4:12" x14ac:dyDescent="0.25">
      <c r="D36" s="5" t="s">
        <v>23</v>
      </c>
      <c r="E36" s="5">
        <v>3</v>
      </c>
      <c r="F36" s="5"/>
      <c r="G36" s="5"/>
      <c r="H36" s="5"/>
      <c r="I36" s="5"/>
      <c r="J36" s="5" t="s">
        <v>24</v>
      </c>
      <c r="K36" s="5" t="s">
        <v>25</v>
      </c>
      <c r="L36" s="5"/>
    </row>
    <row r="37" spans="4:12" x14ac:dyDescent="0.25">
      <c r="D37" s="5" t="s">
        <v>26</v>
      </c>
      <c r="E37" s="5">
        <v>720</v>
      </c>
      <c r="F37" s="12">
        <v>4</v>
      </c>
      <c r="G37" s="5">
        <v>9</v>
      </c>
      <c r="H37" s="11">
        <v>270</v>
      </c>
      <c r="I37" s="5"/>
      <c r="J37" s="5">
        <f>(H37*E37)/1000</f>
        <v>194.4</v>
      </c>
      <c r="K37" s="5">
        <f>J37/9</f>
        <v>21.6</v>
      </c>
      <c r="L37" s="5">
        <f>H37*0.03</f>
        <v>8.1</v>
      </c>
    </row>
    <row r="38" spans="4:12" x14ac:dyDescent="0.25">
      <c r="D38" s="5"/>
      <c r="E38" s="5"/>
      <c r="F38" s="5"/>
      <c r="G38" s="5">
        <v>1</v>
      </c>
      <c r="H38" s="6">
        <f>H37/G37</f>
        <v>30</v>
      </c>
      <c r="I38" s="5"/>
      <c r="J38" s="5">
        <f t="shared" ref="J38:J40" si="4">(H38*E38)/1000</f>
        <v>0</v>
      </c>
      <c r="K38" s="5">
        <f t="shared" ref="K38:K41" si="5">J38/9</f>
        <v>0</v>
      </c>
      <c r="L38" s="5">
        <f t="shared" ref="L38:L40" si="6">H38*0.03</f>
        <v>0.89999999999999991</v>
      </c>
    </row>
    <row r="39" spans="4:12" x14ac:dyDescent="0.25">
      <c r="D39" s="5"/>
      <c r="E39" s="5"/>
      <c r="F39" s="5"/>
      <c r="G39" s="5"/>
      <c r="H39" s="6"/>
      <c r="I39" s="5"/>
      <c r="J39" s="5">
        <f t="shared" si="4"/>
        <v>0</v>
      </c>
      <c r="K39" s="5">
        <f t="shared" si="5"/>
        <v>0</v>
      </c>
      <c r="L39" s="5">
        <f t="shared" si="6"/>
        <v>0</v>
      </c>
    </row>
    <row r="40" spans="4:12" x14ac:dyDescent="0.25">
      <c r="D40" s="5"/>
      <c r="E40" s="5">
        <v>810</v>
      </c>
      <c r="F40" s="13">
        <v>6</v>
      </c>
      <c r="G40" s="5">
        <v>9</v>
      </c>
      <c r="H40" s="14">
        <v>340</v>
      </c>
      <c r="I40" s="5"/>
      <c r="J40" s="5">
        <f t="shared" si="4"/>
        <v>275.39999999999998</v>
      </c>
      <c r="K40" s="5">
        <f t="shared" si="5"/>
        <v>30.599999999999998</v>
      </c>
      <c r="L40" s="5">
        <f t="shared" si="6"/>
        <v>10.199999999999999</v>
      </c>
    </row>
    <row r="41" spans="4:12" x14ac:dyDescent="0.25">
      <c r="D41" s="5"/>
      <c r="E41" s="5"/>
      <c r="F41" s="5"/>
      <c r="G41" s="5">
        <v>1</v>
      </c>
      <c r="H41" s="6">
        <f>H40/G40</f>
        <v>37.777777777777779</v>
      </c>
      <c r="I41" s="5"/>
      <c r="J41" s="5"/>
      <c r="K41" s="5">
        <f t="shared" si="5"/>
        <v>0</v>
      </c>
      <c r="L41" s="5"/>
    </row>
  </sheetData>
  <mergeCells count="3"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2014-03-10T16:14:23Z</dcterms:created>
  <dcterms:modified xsi:type="dcterms:W3CDTF">2015-02-16T08:54:40Z</dcterms:modified>
</cp:coreProperties>
</file>