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480" windowHeight="9780" activeTab="1"/>
  </bookViews>
  <sheets>
    <sheet name="Sheet6" sheetId="6" r:id="rId1"/>
    <sheet name="Sheet1" sheetId="1" r:id="rId2"/>
    <sheet name="Sheet2" sheetId="2" r:id="rId3"/>
    <sheet name="Sheet3" sheetId="3" r:id="rId4"/>
  </sheets>
  <calcPr calcId="114210"/>
</workbook>
</file>

<file path=xl/calcChain.xml><?xml version="1.0" encoding="utf-8"?>
<calcChain xmlns="http://schemas.openxmlformats.org/spreadsheetml/2006/main">
  <c r="AC49" i="1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48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11"/>
  <c r="AD59"/>
  <c r="AE59"/>
  <c r="AD60"/>
  <c r="AE60"/>
  <c r="AD61"/>
  <c r="AE61"/>
  <c r="AD62"/>
  <c r="AE62"/>
  <c r="AD63"/>
  <c r="AE63"/>
  <c r="AD64"/>
  <c r="AE64"/>
  <c r="AD65"/>
  <c r="AE65"/>
  <c r="AD66"/>
  <c r="AE66"/>
  <c r="AD67"/>
  <c r="AE67"/>
  <c r="AD68"/>
  <c r="AE68"/>
  <c r="AD69"/>
  <c r="AE69"/>
  <c r="AD70"/>
  <c r="AE70"/>
  <c r="AD71"/>
  <c r="AE71"/>
  <c r="AD72"/>
  <c r="AE72"/>
  <c r="AD73"/>
  <c r="AE73"/>
  <c r="AD74"/>
  <c r="AE74"/>
  <c r="AD75"/>
  <c r="AE75"/>
  <c r="AD76"/>
  <c r="AE76"/>
  <c r="AD77"/>
  <c r="AE77"/>
  <c r="AD78"/>
  <c r="AE78"/>
  <c r="AD79"/>
  <c r="AE79"/>
  <c r="AF79"/>
  <c r="AD48"/>
  <c r="AE48"/>
  <c r="AD49"/>
  <c r="AE49"/>
  <c r="AD50"/>
  <c r="AE50"/>
  <c r="AD51"/>
  <c r="AE51"/>
  <c r="AD52"/>
  <c r="AE52"/>
  <c r="AD53"/>
  <c r="AE53"/>
  <c r="AD54"/>
  <c r="AE54"/>
  <c r="AD55"/>
  <c r="AE55"/>
  <c r="AD56"/>
  <c r="AE56"/>
  <c r="AD57"/>
  <c r="AE57"/>
  <c r="AD58"/>
  <c r="AE58"/>
  <c r="AF58"/>
  <c r="AD81"/>
  <c r="AE81"/>
  <c r="J81"/>
  <c r="J80"/>
  <c r="AD80"/>
  <c r="AE80"/>
  <c r="J48"/>
  <c r="J49"/>
  <c r="J50"/>
  <c r="J51"/>
  <c r="J52"/>
  <c r="J53"/>
  <c r="J54"/>
  <c r="J55"/>
  <c r="J56"/>
  <c r="J57"/>
  <c r="J58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AD12"/>
  <c r="AE12"/>
  <c r="AD13"/>
  <c r="AE13"/>
  <c r="AD14"/>
  <c r="AE14"/>
  <c r="AD15"/>
  <c r="AE15"/>
  <c r="AD16"/>
  <c r="AE16"/>
  <c r="AD17"/>
  <c r="AE17"/>
  <c r="AD18"/>
  <c r="AE18"/>
  <c r="AD19"/>
  <c r="AE19"/>
  <c r="AD20"/>
  <c r="AE20"/>
  <c r="AD21"/>
  <c r="AE21"/>
  <c r="AD22"/>
  <c r="AE22"/>
  <c r="AD23"/>
  <c r="AE23"/>
  <c r="AD24"/>
  <c r="AE24"/>
  <c r="AD25"/>
  <c r="AE25"/>
  <c r="AD26"/>
  <c r="AE26"/>
  <c r="AD27"/>
  <c r="AE27"/>
  <c r="AD28"/>
  <c r="AE28"/>
  <c r="AD29"/>
  <c r="AE29"/>
  <c r="AD30"/>
  <c r="AE30"/>
  <c r="AD31"/>
  <c r="AE31"/>
  <c r="AD32"/>
  <c r="AE32"/>
  <c r="AD33"/>
  <c r="AE33"/>
  <c r="AD34"/>
  <c r="AE34"/>
  <c r="AD35"/>
  <c r="AE35"/>
  <c r="AD36"/>
  <c r="AE36"/>
  <c r="AD37"/>
  <c r="AE37"/>
  <c r="AD38"/>
  <c r="AE38"/>
  <c r="AD39"/>
  <c r="AE39"/>
  <c r="AD40"/>
  <c r="AE40"/>
  <c r="AD41"/>
  <c r="AE41"/>
  <c r="AD42"/>
  <c r="AE42"/>
  <c r="AD43"/>
  <c r="AE43"/>
  <c r="AD44"/>
  <c r="AE44"/>
  <c r="AD11"/>
  <c r="AE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11"/>
</calcChain>
</file>

<file path=xl/sharedStrings.xml><?xml version="1.0" encoding="utf-8"?>
<sst xmlns="http://schemas.openxmlformats.org/spreadsheetml/2006/main" count="349" uniqueCount="70">
  <si>
    <t>Wang</t>
  </si>
  <si>
    <t>imtiaz</t>
  </si>
  <si>
    <t>Banerjee</t>
  </si>
  <si>
    <t>Novacavi</t>
  </si>
  <si>
    <t>Plasticavi</t>
  </si>
  <si>
    <t>18_1</t>
  </si>
  <si>
    <t>18_2</t>
  </si>
  <si>
    <t>18_3</t>
  </si>
  <si>
    <t>18_4</t>
  </si>
  <si>
    <t>18_5</t>
  </si>
  <si>
    <t>18_6</t>
  </si>
  <si>
    <t>18_7</t>
  </si>
  <si>
    <t>NOVEMBER</t>
  </si>
  <si>
    <t>August</t>
  </si>
  <si>
    <t>18_8</t>
  </si>
  <si>
    <t>18_9</t>
  </si>
  <si>
    <t>18_10</t>
  </si>
  <si>
    <t>TECHNIKABEL</t>
  </si>
  <si>
    <t>MARCH</t>
  </si>
  <si>
    <t>DECEMBER</t>
  </si>
  <si>
    <t>FEBRUARY</t>
  </si>
  <si>
    <t>YEAR</t>
  </si>
  <si>
    <t>MONTH</t>
  </si>
  <si>
    <t>LENGTH</t>
  </si>
  <si>
    <t>[mm]</t>
  </si>
  <si>
    <t>NAME</t>
  </si>
  <si>
    <t>CODE</t>
  </si>
  <si>
    <t>COMPANY</t>
  </si>
  <si>
    <t>TEST DATE</t>
  </si>
  <si>
    <t>OK</t>
  </si>
  <si>
    <t>Y/N</t>
  </si>
  <si>
    <t>MEASURED</t>
  </si>
  <si>
    <r>
      <rPr>
        <b/>
        <sz val="11"/>
        <color indexed="8"/>
        <rFont val="Calibri"/>
        <family val="2"/>
      </rPr>
      <t xml:space="preserve">DELTA </t>
    </r>
    <r>
      <rPr>
        <sz val="11"/>
        <color theme="1"/>
        <rFont val="Calibri"/>
        <family val="2"/>
        <scheme val="minor"/>
      </rPr>
      <t>t [s]</t>
    </r>
  </si>
  <si>
    <t>Delay1</t>
  </si>
  <si>
    <t xml:space="preserve">Delay2 </t>
  </si>
  <si>
    <t>Delay3</t>
  </si>
  <si>
    <t>Delay4</t>
  </si>
  <si>
    <t>Delay5</t>
  </si>
  <si>
    <t>Delay6</t>
  </si>
  <si>
    <t>Delay7</t>
  </si>
  <si>
    <t>Delay8</t>
  </si>
  <si>
    <t>Delay9</t>
  </si>
  <si>
    <t>Delay10</t>
  </si>
  <si>
    <t>Delay11</t>
  </si>
  <si>
    <t>Delay12</t>
  </si>
  <si>
    <t>Delay13</t>
  </si>
  <si>
    <t>Delay14</t>
  </si>
  <si>
    <t>Delay15</t>
  </si>
  <si>
    <t>Delay16</t>
  </si>
  <si>
    <t>Date</t>
  </si>
  <si>
    <t>Mfd.</t>
  </si>
  <si>
    <t>Mfg.</t>
  </si>
  <si>
    <t>JANUARY</t>
  </si>
  <si>
    <t>JUNE</t>
  </si>
  <si>
    <t>10_2</t>
  </si>
  <si>
    <t>10_1</t>
  </si>
  <si>
    <t>10_3</t>
  </si>
  <si>
    <t>NEXANS</t>
  </si>
  <si>
    <t>YES</t>
  </si>
  <si>
    <t xml:space="preserve">       ISR SIGNAL CABLE stock analysis</t>
  </si>
  <si>
    <t>Cable Delay</t>
  </si>
  <si>
    <t>skew</t>
  </si>
  <si>
    <t>[ns]</t>
  </si>
  <si>
    <t>propagation speed</t>
  </si>
  <si>
    <t>[ns/m]</t>
  </si>
  <si>
    <t>specific skew</t>
  </si>
  <si>
    <t>[ns/15m]</t>
  </si>
  <si>
    <t>Bin</t>
  </si>
  <si>
    <t>More</t>
  </si>
  <si>
    <t>Frequency</t>
  </si>
</sst>
</file>

<file path=xl/styles.xml><?xml version="1.0" encoding="utf-8"?>
<styleSheet xmlns="http://schemas.openxmlformats.org/spreadsheetml/2006/main">
  <numFmts count="3">
    <numFmt numFmtId="164" formatCode="[$-F800]dddd\,\ mmmm\ dd\,\ yyyy"/>
    <numFmt numFmtId="165" formatCode="mm/dd/yy;@"/>
    <numFmt numFmtId="166" formatCode="0.000"/>
  </numFmts>
  <fonts count="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2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15" fontId="0" fillId="0" borderId="0" xfId="0" applyNumberFormat="1"/>
    <xf numFmtId="0" fontId="4" fillId="0" borderId="0" xfId="1" applyAlignment="1" applyProtection="1">
      <alignment horizontal="center"/>
    </xf>
    <xf numFmtId="166" fontId="0" fillId="0" borderId="0" xfId="0" applyNumberFormat="1"/>
    <xf numFmtId="0" fontId="0" fillId="2" borderId="0" xfId="0" applyFill="1" applyAlignment="1">
      <alignment horizontal="center"/>
    </xf>
    <xf numFmtId="17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6" fontId="0" fillId="2" borderId="0" xfId="0" applyNumberFormat="1" applyFill="1"/>
    <xf numFmtId="164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v>Frequency</c:v>
          </c:tx>
          <c:cat>
            <c:strRef>
              <c:f>Sheet6!$A$2:$A$21</c:f>
              <c:strCache>
                <c:ptCount val="2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0.1</c:v>
                </c:pt>
                <c:pt idx="6">
                  <c:v>0.15</c:v>
                </c:pt>
                <c:pt idx="7">
                  <c:v>0.2</c:v>
                </c:pt>
                <c:pt idx="8">
                  <c:v>0.25</c:v>
                </c:pt>
                <c:pt idx="9">
                  <c:v>0.3</c:v>
                </c:pt>
                <c:pt idx="10">
                  <c:v>0.35</c:v>
                </c:pt>
                <c:pt idx="11">
                  <c:v>0.4</c:v>
                </c:pt>
                <c:pt idx="12">
                  <c:v>0.45</c:v>
                </c:pt>
                <c:pt idx="13">
                  <c:v>0.5</c:v>
                </c:pt>
                <c:pt idx="14">
                  <c:v>0.55</c:v>
                </c:pt>
                <c:pt idx="15">
                  <c:v>0.6</c:v>
                </c:pt>
                <c:pt idx="16">
                  <c:v>0.65</c:v>
                </c:pt>
                <c:pt idx="17">
                  <c:v>0.7</c:v>
                </c:pt>
                <c:pt idx="18">
                  <c:v>0.75</c:v>
                </c:pt>
                <c:pt idx="19">
                  <c:v>More</c:v>
                </c:pt>
              </c:strCache>
            </c:strRef>
          </c:cat>
          <c:val>
            <c:numRef>
              <c:f>Sheet6!$B$2:$B$21</c:f>
              <c:numCache>
                <c:formatCode>General</c:formatCode>
                <c:ptCount val="20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</c:numCache>
            </c:numRef>
          </c:val>
        </c:ser>
        <c:axId val="45689088"/>
        <c:axId val="45695360"/>
      </c:barChart>
      <c:catAx>
        <c:axId val="456890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crossAx val="45695360"/>
        <c:crosses val="autoZero"/>
        <c:auto val="1"/>
        <c:lblAlgn val="ctr"/>
        <c:lblOffset val="100"/>
      </c:catAx>
      <c:valAx>
        <c:axId val="4569536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crossAx val="45689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083333333333337"/>
          <c:y val="0.54"/>
          <c:w val="0.20572916666666666"/>
          <c:h val="0.12"/>
        </c:manualLayout>
      </c:layout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v>Frequency</c:v>
          </c:tx>
          <c:cat>
            <c:strRef>
              <c:f>Sheet6!$A$2:$A$21</c:f>
              <c:strCache>
                <c:ptCount val="2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0.1</c:v>
                </c:pt>
                <c:pt idx="6">
                  <c:v>0.15</c:v>
                </c:pt>
                <c:pt idx="7">
                  <c:v>0.2</c:v>
                </c:pt>
                <c:pt idx="8">
                  <c:v>0.25</c:v>
                </c:pt>
                <c:pt idx="9">
                  <c:v>0.3</c:v>
                </c:pt>
                <c:pt idx="10">
                  <c:v>0.35</c:v>
                </c:pt>
                <c:pt idx="11">
                  <c:v>0.4</c:v>
                </c:pt>
                <c:pt idx="12">
                  <c:v>0.45</c:v>
                </c:pt>
                <c:pt idx="13">
                  <c:v>0.5</c:v>
                </c:pt>
                <c:pt idx="14">
                  <c:v>0.55</c:v>
                </c:pt>
                <c:pt idx="15">
                  <c:v>0.6</c:v>
                </c:pt>
                <c:pt idx="16">
                  <c:v>0.65</c:v>
                </c:pt>
                <c:pt idx="17">
                  <c:v>0.7</c:v>
                </c:pt>
                <c:pt idx="18">
                  <c:v>0.75</c:v>
                </c:pt>
                <c:pt idx="19">
                  <c:v>More</c:v>
                </c:pt>
              </c:strCache>
            </c:strRef>
          </c:cat>
          <c:val>
            <c:numRef>
              <c:f>Sheet6!$B$2:$B$21</c:f>
              <c:numCache>
                <c:formatCode>General</c:formatCode>
                <c:ptCount val="20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</c:numCache>
            </c:numRef>
          </c:val>
        </c:ser>
        <c:axId val="35121792"/>
        <c:axId val="32806016"/>
      </c:barChart>
      <c:catAx>
        <c:axId val="351217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crossAx val="32806016"/>
        <c:crosses val="autoZero"/>
        <c:auto val="1"/>
        <c:lblAlgn val="ctr"/>
        <c:lblOffset val="100"/>
      </c:catAx>
      <c:valAx>
        <c:axId val="3280601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crossAx val="35121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673469387755106"/>
          <c:y val="0.52876629803347819"/>
          <c:w val="0.14656771799628943"/>
          <c:h val="8.8127716338913031E-2"/>
        </c:manualLayout>
      </c:layout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Sheet1!$AE$48:$AE$81</c:f>
              <c:numCache>
                <c:formatCode>0.000</c:formatCode>
                <c:ptCount val="34"/>
                <c:pt idx="0">
                  <c:v>1.3339515503773958</c:v>
                </c:pt>
                <c:pt idx="1">
                  <c:v>1.1902733444268621</c:v>
                </c:pt>
                <c:pt idx="2">
                  <c:v>1.2447848404732664</c:v>
                </c:pt>
                <c:pt idx="3">
                  <c:v>0.9494867286205817</c:v>
                </c:pt>
                <c:pt idx="4">
                  <c:v>1.1904786024776557</c:v>
                </c:pt>
                <c:pt idx="5">
                  <c:v>1.2412366028624942</c:v>
                </c:pt>
                <c:pt idx="6">
                  <c:v>1.434981110056484</c:v>
                </c:pt>
                <c:pt idx="7">
                  <c:v>1.3360574708271789</c:v>
                </c:pt>
                <c:pt idx="8">
                  <c:v>1.1179977769672444</c:v>
                </c:pt>
                <c:pt idx="9">
                  <c:v>1.4088646053068294</c:v>
                </c:pt>
                <c:pt idx="10">
                  <c:v>0.92962424694778267</c:v>
                </c:pt>
                <c:pt idx="11">
                  <c:v>0.73219422496227904</c:v>
                </c:pt>
                <c:pt idx="12">
                  <c:v>0.1953644977570794</c:v>
                </c:pt>
                <c:pt idx="13">
                  <c:v>2.1495191754326237E-2</c:v>
                </c:pt>
                <c:pt idx="14">
                  <c:v>0.31767774873521093</c:v>
                </c:pt>
                <c:pt idx="15">
                  <c:v>0.19899883728568782</c:v>
                </c:pt>
                <c:pt idx="16">
                  <c:v>5.7449586273255152E-2</c:v>
                </c:pt>
                <c:pt idx="17">
                  <c:v>6.0043572241143081E-2</c:v>
                </c:pt>
                <c:pt idx="18">
                  <c:v>0.86674881074551202</c:v>
                </c:pt>
                <c:pt idx="19">
                  <c:v>0.97423971429778178</c:v>
                </c:pt>
                <c:pt idx="20">
                  <c:v>0.98191143222475286</c:v>
                </c:pt>
                <c:pt idx="21">
                  <c:v>0.19054110359260179</c:v>
                </c:pt>
                <c:pt idx="22">
                  <c:v>0.5066983027121793</c:v>
                </c:pt>
                <c:pt idx="23">
                  <c:v>0.96291777433402548</c:v>
                </c:pt>
                <c:pt idx="24">
                  <c:v>0.15002216700614757</c:v>
                </c:pt>
                <c:pt idx="25">
                  <c:v>0.82553338281893496</c:v>
                </c:pt>
                <c:pt idx="26">
                  <c:v>0.24438555255190697</c:v>
                </c:pt>
                <c:pt idx="27">
                  <c:v>5.9847369734285255E-2</c:v>
                </c:pt>
                <c:pt idx="28">
                  <c:v>0.576795439602933</c:v>
                </c:pt>
                <c:pt idx="29">
                  <c:v>0.74945442533918327</c:v>
                </c:pt>
                <c:pt idx="30">
                  <c:v>0.88459991271026628</c:v>
                </c:pt>
                <c:pt idx="31">
                  <c:v>0.70670688393848236</c:v>
                </c:pt>
                <c:pt idx="32">
                  <c:v>1.0263814961847533</c:v>
                </c:pt>
                <c:pt idx="33">
                  <c:v>0.61772532289151849</c:v>
                </c:pt>
              </c:numCache>
            </c:numRef>
          </c:val>
        </c:ser>
        <c:axId val="32821248"/>
        <c:axId val="32822784"/>
      </c:barChart>
      <c:catAx>
        <c:axId val="32821248"/>
        <c:scaling>
          <c:orientation val="minMax"/>
        </c:scaling>
        <c:axPos val="b"/>
        <c:numFmt formatCode="General" sourceLinked="1"/>
        <c:tickLblPos val="nextTo"/>
        <c:crossAx val="32822784"/>
        <c:crosses val="autoZero"/>
        <c:auto val="1"/>
        <c:lblAlgn val="ctr"/>
        <c:lblOffset val="100"/>
      </c:catAx>
      <c:valAx>
        <c:axId val="32822784"/>
        <c:scaling>
          <c:orientation val="minMax"/>
        </c:scaling>
        <c:axPos val="l"/>
        <c:majorGridlines/>
        <c:numFmt formatCode="0.000" sourceLinked="1"/>
        <c:tickLblPos val="nextTo"/>
        <c:crossAx val="32821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781085895504886"/>
          <c:y val="0.46778042959427207"/>
          <c:w val="8.9051158367899161E-2"/>
          <c:h val="5.7279236276849645E-2"/>
        </c:manualLayout>
      </c:layout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9</xdr:col>
      <xdr:colOff>0</xdr:colOff>
      <xdr:row>10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87</xdr:row>
      <xdr:rowOff>0</xdr:rowOff>
    </xdr:from>
    <xdr:to>
      <xdr:col>29</xdr:col>
      <xdr:colOff>257175</xdr:colOff>
      <xdr:row>100</xdr:row>
      <xdr:rowOff>114300</xdr:rowOff>
    </xdr:to>
    <xdr:graphicFrame macro="">
      <xdr:nvGraphicFramePr>
        <xdr:cNvPr id="102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409575</xdr:colOff>
      <xdr:row>84</xdr:row>
      <xdr:rowOff>38100</xdr:rowOff>
    </xdr:from>
    <xdr:to>
      <xdr:col>11</xdr:col>
      <xdr:colOff>219075</xdr:colOff>
      <xdr:row>105</xdr:row>
      <xdr:rowOff>28575</xdr:rowOff>
    </xdr:to>
    <xdr:graphicFrame macro="">
      <xdr:nvGraphicFramePr>
        <xdr:cNvPr id="102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sk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1"/>
  <sheetViews>
    <sheetView workbookViewId="0">
      <selection sqref="A1:B21"/>
    </sheetView>
  </sheetViews>
  <sheetFormatPr defaultRowHeight="15"/>
  <sheetData>
    <row r="1" spans="1:2">
      <c r="A1" s="26" t="s">
        <v>67</v>
      </c>
      <c r="B1" s="26" t="s">
        <v>69</v>
      </c>
    </row>
    <row r="2" spans="1:2">
      <c r="A2" s="23">
        <v>0.01</v>
      </c>
      <c r="B2" s="24">
        <v>5</v>
      </c>
    </row>
    <row r="3" spans="1:2">
      <c r="A3" s="23">
        <v>0.02</v>
      </c>
      <c r="B3" s="24">
        <v>1</v>
      </c>
    </row>
    <row r="4" spans="1:2">
      <c r="A4" s="23">
        <v>0.03</v>
      </c>
      <c r="B4" s="24">
        <v>1</v>
      </c>
    </row>
    <row r="5" spans="1:2">
      <c r="A5" s="23">
        <v>0.04</v>
      </c>
      <c r="B5" s="24">
        <v>0</v>
      </c>
    </row>
    <row r="6" spans="1:2">
      <c r="A6" s="23">
        <v>0.05</v>
      </c>
      <c r="B6" s="24">
        <v>0</v>
      </c>
    </row>
    <row r="7" spans="1:2">
      <c r="A7" s="23">
        <v>0.1</v>
      </c>
      <c r="B7" s="24">
        <v>3</v>
      </c>
    </row>
    <row r="8" spans="1:2">
      <c r="A8" s="23">
        <v>0.15</v>
      </c>
      <c r="B8" s="24">
        <v>1</v>
      </c>
    </row>
    <row r="9" spans="1:2">
      <c r="A9" s="23">
        <v>0.2</v>
      </c>
      <c r="B9" s="24">
        <v>0</v>
      </c>
    </row>
    <row r="10" spans="1:2">
      <c r="A10" s="23">
        <v>0.25</v>
      </c>
      <c r="B10" s="24">
        <v>0</v>
      </c>
    </row>
    <row r="11" spans="1:2">
      <c r="A11" s="23">
        <v>0.3</v>
      </c>
      <c r="B11" s="24">
        <v>2</v>
      </c>
    </row>
    <row r="12" spans="1:2">
      <c r="A12" s="23">
        <v>0.35</v>
      </c>
      <c r="B12" s="24">
        <v>1</v>
      </c>
    </row>
    <row r="13" spans="1:2">
      <c r="A13" s="23">
        <v>0.4</v>
      </c>
      <c r="B13" s="24">
        <v>2</v>
      </c>
    </row>
    <row r="14" spans="1:2">
      <c r="A14" s="23">
        <v>0.45</v>
      </c>
      <c r="B14" s="24">
        <v>3</v>
      </c>
    </row>
    <row r="15" spans="1:2">
      <c r="A15" s="23">
        <v>0.5</v>
      </c>
      <c r="B15" s="24">
        <v>5</v>
      </c>
    </row>
    <row r="16" spans="1:2">
      <c r="A16" s="23">
        <v>0.55000000000000004</v>
      </c>
      <c r="B16" s="24">
        <v>1</v>
      </c>
    </row>
    <row r="17" spans="1:2">
      <c r="A17" s="23">
        <v>0.6</v>
      </c>
      <c r="B17" s="24">
        <v>3</v>
      </c>
    </row>
    <row r="18" spans="1:2">
      <c r="A18" s="23">
        <v>0.65</v>
      </c>
      <c r="B18" s="24">
        <v>2</v>
      </c>
    </row>
    <row r="19" spans="1:2">
      <c r="A19" s="23">
        <v>0.7</v>
      </c>
      <c r="B19" s="24">
        <v>2</v>
      </c>
    </row>
    <row r="20" spans="1:2">
      <c r="A20" s="23">
        <v>0.75</v>
      </c>
      <c r="B20" s="24">
        <v>2</v>
      </c>
    </row>
    <row r="21" spans="1:2" ht="15.75" thickBot="1">
      <c r="A21" s="25" t="s">
        <v>68</v>
      </c>
      <c r="B21" s="25">
        <v>0</v>
      </c>
    </row>
  </sheetData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F102"/>
  <sheetViews>
    <sheetView tabSelected="1" topLeftCell="I45" zoomScale="75" zoomScaleNormal="75" workbookViewId="0">
      <selection activeCell="AE83" sqref="AE83"/>
    </sheetView>
  </sheetViews>
  <sheetFormatPr defaultRowHeight="15"/>
  <cols>
    <col min="2" max="2" width="3.5703125" bestFit="1" customWidth="1"/>
    <col min="3" max="3" width="6.5703125" style="1" bestFit="1" customWidth="1"/>
    <col min="4" max="4" width="9.28515625" style="2" bestFit="1" customWidth="1"/>
    <col min="5" max="6" width="9.28515625" bestFit="1" customWidth="1"/>
    <col min="7" max="7" width="17.5703125" style="2" bestFit="1" customWidth="1"/>
    <col min="8" max="8" width="12.85546875" style="2" bestFit="1" customWidth="1"/>
    <col min="9" max="9" width="11.5703125" style="4" bestFit="1" customWidth="1"/>
    <col min="10" max="10" width="14.140625" style="4" customWidth="1"/>
    <col min="11" max="11" width="10.140625" bestFit="1" customWidth="1"/>
    <col min="12" max="12" width="4.42578125" bestFit="1" customWidth="1"/>
    <col min="13" max="19" width="9.28515625" bestFit="1" customWidth="1"/>
    <col min="30" max="30" width="13.42578125" bestFit="1" customWidth="1"/>
  </cols>
  <sheetData>
    <row r="1" spans="2:31" ht="18.75">
      <c r="G1" s="10" t="s">
        <v>59</v>
      </c>
    </row>
    <row r="3" spans="2:31">
      <c r="K3" s="2" t="s">
        <v>1</v>
      </c>
      <c r="M3" s="11">
        <v>40728</v>
      </c>
    </row>
    <row r="4" spans="2:31">
      <c r="K4" s="2" t="s">
        <v>2</v>
      </c>
    </row>
    <row r="7" spans="2:31">
      <c r="C7" s="3" t="s">
        <v>25</v>
      </c>
      <c r="D7" s="3" t="s">
        <v>26</v>
      </c>
      <c r="E7" s="3" t="s">
        <v>23</v>
      </c>
      <c r="F7" s="3" t="s">
        <v>50</v>
      </c>
      <c r="G7" s="3" t="s">
        <v>49</v>
      </c>
      <c r="H7" s="3" t="s">
        <v>51</v>
      </c>
      <c r="I7" s="3" t="s">
        <v>31</v>
      </c>
      <c r="J7" s="27" t="s">
        <v>63</v>
      </c>
      <c r="K7" s="4"/>
      <c r="L7" s="3" t="s">
        <v>29</v>
      </c>
      <c r="M7" s="4" t="s">
        <v>33</v>
      </c>
      <c r="N7" s="4" t="s">
        <v>34</v>
      </c>
      <c r="O7" s="4" t="s">
        <v>35</v>
      </c>
      <c r="P7" s="4" t="s">
        <v>36</v>
      </c>
      <c r="Q7" s="4" t="s">
        <v>37</v>
      </c>
      <c r="R7" s="4" t="s">
        <v>38</v>
      </c>
      <c r="S7" s="4" t="s">
        <v>39</v>
      </c>
      <c r="T7" s="4" t="s">
        <v>40</v>
      </c>
      <c r="U7" s="4" t="s">
        <v>41</v>
      </c>
      <c r="V7" s="4" t="s">
        <v>42</v>
      </c>
      <c r="W7" s="4" t="s">
        <v>43</v>
      </c>
      <c r="X7" s="4" t="s">
        <v>44</v>
      </c>
      <c r="Y7" s="4" t="s">
        <v>45</v>
      </c>
      <c r="Z7" s="4" t="s">
        <v>46</v>
      </c>
      <c r="AA7" s="4" t="s">
        <v>47</v>
      </c>
      <c r="AB7" s="4" t="s">
        <v>48</v>
      </c>
      <c r="AC7" s="12" t="s">
        <v>61</v>
      </c>
      <c r="AD7" s="4" t="s">
        <v>65</v>
      </c>
    </row>
    <row r="8" spans="2:31">
      <c r="C8" s="4"/>
      <c r="D8" s="4"/>
      <c r="E8" s="3" t="s">
        <v>24</v>
      </c>
      <c r="F8" s="3" t="s">
        <v>21</v>
      </c>
      <c r="G8" s="3" t="s">
        <v>22</v>
      </c>
      <c r="H8" s="3" t="s">
        <v>27</v>
      </c>
      <c r="I8" s="4" t="s">
        <v>32</v>
      </c>
      <c r="J8" s="28"/>
      <c r="K8" s="3" t="s">
        <v>28</v>
      </c>
      <c r="L8" s="3" t="s">
        <v>30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2:31">
      <c r="C9" s="4"/>
      <c r="D9" s="4"/>
      <c r="E9" s="4"/>
      <c r="F9" s="4"/>
      <c r="G9" s="4"/>
      <c r="H9" s="4"/>
      <c r="I9" s="3" t="s">
        <v>60</v>
      </c>
      <c r="J9" s="3"/>
      <c r="K9" s="4"/>
      <c r="L9" s="4"/>
      <c r="M9" t="s">
        <v>62</v>
      </c>
      <c r="N9" t="s">
        <v>62</v>
      </c>
      <c r="O9" t="s">
        <v>62</v>
      </c>
      <c r="P9" t="s">
        <v>62</v>
      </c>
      <c r="Q9" t="s">
        <v>62</v>
      </c>
      <c r="R9" t="s">
        <v>62</v>
      </c>
      <c r="S9" t="s">
        <v>62</v>
      </c>
      <c r="T9" t="s">
        <v>62</v>
      </c>
      <c r="U9" t="s">
        <v>62</v>
      </c>
      <c r="V9" t="s">
        <v>62</v>
      </c>
      <c r="W9" t="s">
        <v>62</v>
      </c>
      <c r="X9" t="s">
        <v>62</v>
      </c>
      <c r="Y9" t="s">
        <v>62</v>
      </c>
      <c r="Z9" t="s">
        <v>62</v>
      </c>
      <c r="AA9" t="s">
        <v>62</v>
      </c>
      <c r="AB9" t="s">
        <v>62</v>
      </c>
      <c r="AC9" t="s">
        <v>62</v>
      </c>
      <c r="AD9" t="s">
        <v>66</v>
      </c>
    </row>
    <row r="10" spans="2:31">
      <c r="C10" s="4"/>
      <c r="D10" s="4"/>
      <c r="E10" s="4"/>
      <c r="F10" s="4"/>
      <c r="G10" s="4"/>
      <c r="H10" s="4"/>
      <c r="I10" t="s">
        <v>62</v>
      </c>
      <c r="J10" t="s">
        <v>64</v>
      </c>
      <c r="K10" s="4"/>
      <c r="L10" s="4"/>
    </row>
    <row r="11" spans="2:31">
      <c r="B11" s="14">
        <v>1</v>
      </c>
      <c r="C11" s="14" t="s">
        <v>0</v>
      </c>
      <c r="D11" s="14">
        <v>20</v>
      </c>
      <c r="E11" s="14">
        <v>9745</v>
      </c>
      <c r="F11" s="14">
        <v>2005</v>
      </c>
      <c r="G11" s="15" t="s">
        <v>13</v>
      </c>
      <c r="H11" s="14" t="s">
        <v>3</v>
      </c>
      <c r="I11" s="16">
        <v>50.6</v>
      </c>
      <c r="J11" s="16">
        <f>I11/E11*1000</f>
        <v>5.1924063622370449</v>
      </c>
      <c r="K11" s="17">
        <v>40640</v>
      </c>
      <c r="L11" s="14" t="s">
        <v>58</v>
      </c>
      <c r="M11" s="14">
        <v>101.65</v>
      </c>
      <c r="N11" s="14">
        <v>101.09</v>
      </c>
      <c r="O11" s="14">
        <v>101.04</v>
      </c>
      <c r="P11" s="14">
        <v>101.46</v>
      </c>
      <c r="Q11" s="14">
        <v>101.08</v>
      </c>
      <c r="R11" s="14">
        <v>101.21</v>
      </c>
      <c r="S11" s="14">
        <v>100.87</v>
      </c>
      <c r="T11" s="14">
        <v>101.51</v>
      </c>
      <c r="U11" s="14">
        <v>101.36</v>
      </c>
      <c r="V11" s="14">
        <v>101.02</v>
      </c>
      <c r="W11" s="14">
        <v>101.03</v>
      </c>
      <c r="X11" s="14">
        <v>101.11</v>
      </c>
      <c r="Y11" s="14">
        <v>101.55</v>
      </c>
      <c r="Z11" s="14">
        <v>100.99</v>
      </c>
      <c r="AA11" s="14">
        <v>101.13</v>
      </c>
      <c r="AB11" s="14">
        <v>101.2</v>
      </c>
      <c r="AC11" s="18">
        <f>SKEW(M11:AB11)</f>
        <v>0.66680584535469478</v>
      </c>
      <c r="AD11" s="13">
        <f>AC11*15*1000/(E11)</f>
        <v>1.0263814961847533</v>
      </c>
      <c r="AE11" s="13">
        <f>ABS(AD11)</f>
        <v>1.0263814961847533</v>
      </c>
    </row>
    <row r="12" spans="2:31">
      <c r="B12" s="14">
        <v>2</v>
      </c>
      <c r="C12" s="14" t="s">
        <v>0</v>
      </c>
      <c r="D12" s="14" t="s">
        <v>5</v>
      </c>
      <c r="E12" s="14">
        <v>9990</v>
      </c>
      <c r="F12" s="14">
        <v>2005</v>
      </c>
      <c r="G12" s="19" t="s">
        <v>12</v>
      </c>
      <c r="H12" s="14" t="s">
        <v>4</v>
      </c>
      <c r="I12" s="16">
        <v>50.6</v>
      </c>
      <c r="J12" s="16">
        <f t="shared" ref="J12:J44" si="0">I12/E12*1000</f>
        <v>5.065065065065065</v>
      </c>
      <c r="K12" s="17">
        <v>40640</v>
      </c>
      <c r="L12" s="14" t="s">
        <v>58</v>
      </c>
      <c r="M12" s="14">
        <v>98.23</v>
      </c>
      <c r="N12" s="14">
        <v>97.89</v>
      </c>
      <c r="O12" s="14">
        <v>97.96</v>
      </c>
      <c r="P12" s="14">
        <v>97.87</v>
      </c>
      <c r="Q12" s="14">
        <v>98.06</v>
      </c>
      <c r="R12" s="14">
        <v>97.8</v>
      </c>
      <c r="S12" s="14">
        <v>98.2</v>
      </c>
      <c r="T12" s="14">
        <v>97.89</v>
      </c>
      <c r="U12" s="14">
        <v>98.69</v>
      </c>
      <c r="V12" s="14">
        <v>98.46</v>
      </c>
      <c r="W12" s="14">
        <v>98.57</v>
      </c>
      <c r="X12" s="14">
        <v>98.26</v>
      </c>
      <c r="Y12" s="14">
        <v>98.25</v>
      </c>
      <c r="Z12" s="14">
        <v>98</v>
      </c>
      <c r="AA12" s="14">
        <v>98.01</v>
      </c>
      <c r="AB12" s="14">
        <v>98.03</v>
      </c>
      <c r="AC12" s="18">
        <f t="shared" ref="AC12:AC44" si="1">SKEW(M12:AB12)</f>
        <v>0.82018065950454133</v>
      </c>
      <c r="AD12" s="13">
        <f t="shared" ref="AD12:AD44" si="2">AC12*15*1000/(E12)</f>
        <v>1.2315024917485606</v>
      </c>
      <c r="AE12" s="13">
        <f t="shared" ref="AE12:AE44" si="3">ABS(AD12)</f>
        <v>1.2315024917485606</v>
      </c>
    </row>
    <row r="13" spans="2:31">
      <c r="B13" s="14">
        <v>3</v>
      </c>
      <c r="C13" s="14" t="s">
        <v>0</v>
      </c>
      <c r="D13" s="14" t="s">
        <v>6</v>
      </c>
      <c r="E13" s="14">
        <v>9990</v>
      </c>
      <c r="F13" s="14">
        <v>2005</v>
      </c>
      <c r="G13" s="19" t="s">
        <v>12</v>
      </c>
      <c r="H13" s="14" t="s">
        <v>4</v>
      </c>
      <c r="I13" s="16">
        <v>49.07</v>
      </c>
      <c r="J13" s="16">
        <f t="shared" si="0"/>
        <v>4.9119119119119121</v>
      </c>
      <c r="K13" s="17">
        <v>40640</v>
      </c>
      <c r="L13" s="14" t="s">
        <v>58</v>
      </c>
      <c r="M13" s="14">
        <v>98.22</v>
      </c>
      <c r="N13" s="14">
        <v>97.86</v>
      </c>
      <c r="O13" s="14">
        <v>97.98</v>
      </c>
      <c r="P13" s="14">
        <v>97.92</v>
      </c>
      <c r="Q13" s="14">
        <v>98.05</v>
      </c>
      <c r="R13" s="14">
        <v>97.79</v>
      </c>
      <c r="S13" s="14">
        <v>98.19</v>
      </c>
      <c r="T13" s="14">
        <v>97.95</v>
      </c>
      <c r="U13" s="14">
        <v>98.7</v>
      </c>
      <c r="V13" s="14">
        <v>98.45</v>
      </c>
      <c r="W13" s="14">
        <v>98.57</v>
      </c>
      <c r="X13" s="14">
        <v>98.32</v>
      </c>
      <c r="Y13" s="14">
        <v>98.25</v>
      </c>
      <c r="Z13" s="14">
        <v>98</v>
      </c>
      <c r="AA13" s="14">
        <v>98.02</v>
      </c>
      <c r="AB13" s="14">
        <v>98.08</v>
      </c>
      <c r="AC13" s="18">
        <f t="shared" si="1"/>
        <v>0.79272204738829011</v>
      </c>
      <c r="AD13" s="13">
        <f t="shared" si="2"/>
        <v>1.1902733444268621</v>
      </c>
      <c r="AE13" s="13">
        <f t="shared" si="3"/>
        <v>1.1902733444268621</v>
      </c>
    </row>
    <row r="14" spans="2:31">
      <c r="B14" s="14">
        <v>4</v>
      </c>
      <c r="C14" s="14" t="s">
        <v>0</v>
      </c>
      <c r="D14" s="14" t="s">
        <v>7</v>
      </c>
      <c r="E14" s="14">
        <v>9990</v>
      </c>
      <c r="F14" s="14">
        <v>2005</v>
      </c>
      <c r="G14" s="19" t="s">
        <v>12</v>
      </c>
      <c r="H14" s="14" t="s">
        <v>4</v>
      </c>
      <c r="I14" s="16">
        <v>49.33</v>
      </c>
      <c r="J14" s="16">
        <f t="shared" si="0"/>
        <v>4.9379379379379378</v>
      </c>
      <c r="K14" s="17">
        <v>40640</v>
      </c>
      <c r="L14" s="14" t="s">
        <v>58</v>
      </c>
      <c r="M14" s="14">
        <v>98.29</v>
      </c>
      <c r="N14" s="14">
        <v>97.89</v>
      </c>
      <c r="O14" s="14">
        <v>98.03</v>
      </c>
      <c r="P14" s="14">
        <v>97.92</v>
      </c>
      <c r="Q14" s="14">
        <v>98.1</v>
      </c>
      <c r="R14" s="14">
        <v>97.86</v>
      </c>
      <c r="S14" s="14">
        <v>98.28</v>
      </c>
      <c r="T14" s="14">
        <v>97.97</v>
      </c>
      <c r="U14" s="14">
        <v>98.86</v>
      </c>
      <c r="V14" s="14">
        <v>98.57</v>
      </c>
      <c r="W14" s="14">
        <v>98.68</v>
      </c>
      <c r="X14" s="14">
        <v>98.42</v>
      </c>
      <c r="Y14" s="14">
        <v>98.35</v>
      </c>
      <c r="Z14" s="14">
        <v>98.07</v>
      </c>
      <c r="AA14" s="14">
        <v>98.09</v>
      </c>
      <c r="AB14" s="14">
        <v>98.12</v>
      </c>
      <c r="AC14" s="18">
        <f t="shared" si="1"/>
        <v>0.82902670375519538</v>
      </c>
      <c r="AD14" s="13">
        <f t="shared" si="2"/>
        <v>1.2447848404732664</v>
      </c>
      <c r="AE14" s="13">
        <f t="shared" si="3"/>
        <v>1.2447848404732664</v>
      </c>
    </row>
    <row r="15" spans="2:31">
      <c r="B15" s="14">
        <v>5</v>
      </c>
      <c r="C15" s="14" t="s">
        <v>0</v>
      </c>
      <c r="D15" s="14" t="s">
        <v>8</v>
      </c>
      <c r="E15" s="14">
        <v>9990</v>
      </c>
      <c r="F15" s="14">
        <v>2005</v>
      </c>
      <c r="G15" s="19" t="s">
        <v>12</v>
      </c>
      <c r="H15" s="14" t="s">
        <v>4</v>
      </c>
      <c r="I15" s="16">
        <v>49.06</v>
      </c>
      <c r="J15" s="16">
        <f t="shared" si="0"/>
        <v>4.9109109109109115</v>
      </c>
      <c r="K15" s="17">
        <v>40640</v>
      </c>
      <c r="L15" s="14" t="s">
        <v>58</v>
      </c>
      <c r="M15" s="14">
        <v>98.15</v>
      </c>
      <c r="N15" s="14">
        <v>97.67</v>
      </c>
      <c r="O15" s="14">
        <v>97.95</v>
      </c>
      <c r="P15" s="14">
        <v>97.78</v>
      </c>
      <c r="Q15" s="14">
        <v>97.97</v>
      </c>
      <c r="R15" s="14">
        <v>97.8</v>
      </c>
      <c r="S15" s="14">
        <v>98.23</v>
      </c>
      <c r="T15" s="14">
        <v>97.91</v>
      </c>
      <c r="U15" s="14">
        <v>98.69</v>
      </c>
      <c r="V15" s="14">
        <v>98.44</v>
      </c>
      <c r="W15" s="14">
        <v>98.64</v>
      </c>
      <c r="X15" s="14">
        <v>98.25</v>
      </c>
      <c r="Y15" s="14">
        <v>98.28</v>
      </c>
      <c r="Z15" s="14">
        <v>97.99</v>
      </c>
      <c r="AA15" s="14">
        <v>98.03</v>
      </c>
      <c r="AB15" s="14">
        <v>98.01</v>
      </c>
      <c r="AC15" s="18">
        <f t="shared" si="1"/>
        <v>0.63235816126130739</v>
      </c>
      <c r="AD15" s="13">
        <f t="shared" si="2"/>
        <v>0.9494867286205817</v>
      </c>
      <c r="AE15" s="13">
        <f t="shared" si="3"/>
        <v>0.9494867286205817</v>
      </c>
    </row>
    <row r="16" spans="2:31">
      <c r="B16" s="14">
        <v>6</v>
      </c>
      <c r="C16" s="14" t="s">
        <v>0</v>
      </c>
      <c r="D16" s="14" t="s">
        <v>9</v>
      </c>
      <c r="E16" s="14">
        <v>9990</v>
      </c>
      <c r="F16" s="14">
        <v>2005</v>
      </c>
      <c r="G16" s="19" t="s">
        <v>12</v>
      </c>
      <c r="H16" s="14" t="s">
        <v>4</v>
      </c>
      <c r="I16" s="16">
        <v>49.06</v>
      </c>
      <c r="J16" s="16">
        <f t="shared" si="0"/>
        <v>4.9109109109109115</v>
      </c>
      <c r="K16" s="17">
        <v>40640</v>
      </c>
      <c r="L16" s="14" t="s">
        <v>58</v>
      </c>
      <c r="M16" s="14">
        <v>98.13</v>
      </c>
      <c r="N16" s="14">
        <v>97.7</v>
      </c>
      <c r="O16" s="14">
        <v>97.99</v>
      </c>
      <c r="P16" s="14">
        <v>97.89</v>
      </c>
      <c r="Q16" s="14">
        <v>97.98</v>
      </c>
      <c r="R16" s="14">
        <v>97.75</v>
      </c>
      <c r="S16" s="14">
        <v>98.2</v>
      </c>
      <c r="T16" s="14">
        <v>97.9</v>
      </c>
      <c r="U16" s="14">
        <v>98.75</v>
      </c>
      <c r="V16" s="14">
        <v>98.44</v>
      </c>
      <c r="W16" s="14">
        <v>98.63</v>
      </c>
      <c r="X16" s="14">
        <v>98.29</v>
      </c>
      <c r="Y16" s="14">
        <v>98.26</v>
      </c>
      <c r="Z16" s="14">
        <v>97.99</v>
      </c>
      <c r="AA16" s="14">
        <v>97.95</v>
      </c>
      <c r="AB16" s="14">
        <v>98.04</v>
      </c>
      <c r="AC16" s="18">
        <f t="shared" si="1"/>
        <v>0.79285874925011868</v>
      </c>
      <c r="AD16" s="13">
        <f t="shared" si="2"/>
        <v>1.1904786024776557</v>
      </c>
      <c r="AE16" s="13">
        <f t="shared" si="3"/>
        <v>1.1904786024776557</v>
      </c>
    </row>
    <row r="17" spans="2:31">
      <c r="B17" s="14">
        <v>7</v>
      </c>
      <c r="C17" s="14" t="s">
        <v>0</v>
      </c>
      <c r="D17" s="14" t="s">
        <v>10</v>
      </c>
      <c r="E17" s="14">
        <v>9985</v>
      </c>
      <c r="F17" s="14">
        <v>2005</v>
      </c>
      <c r="G17" s="19" t="s">
        <v>12</v>
      </c>
      <c r="H17" s="14" t="s">
        <v>4</v>
      </c>
      <c r="I17" s="16">
        <v>48.99</v>
      </c>
      <c r="J17" s="16">
        <f t="shared" si="0"/>
        <v>4.9063595393089638</v>
      </c>
      <c r="K17" s="17">
        <v>40640</v>
      </c>
      <c r="L17" s="14" t="s">
        <v>58</v>
      </c>
      <c r="M17" s="14">
        <v>98.03</v>
      </c>
      <c r="N17" s="14">
        <v>97.66</v>
      </c>
      <c r="O17" s="14">
        <v>97.75</v>
      </c>
      <c r="P17" s="14">
        <v>97.7</v>
      </c>
      <c r="Q17" s="14">
        <v>97.91</v>
      </c>
      <c r="R17" s="14">
        <v>97.65</v>
      </c>
      <c r="S17" s="14">
        <v>98.04</v>
      </c>
      <c r="T17" s="14">
        <v>97.71</v>
      </c>
      <c r="U17" s="14">
        <v>98.55</v>
      </c>
      <c r="V17" s="14">
        <v>98.35</v>
      </c>
      <c r="W17" s="14">
        <v>98.46</v>
      </c>
      <c r="X17" s="14">
        <v>98.04</v>
      </c>
      <c r="Y17" s="14">
        <v>98.14</v>
      </c>
      <c r="Z17" s="14">
        <v>97.84</v>
      </c>
      <c r="AA17" s="14">
        <v>97.91</v>
      </c>
      <c r="AB17" s="14">
        <v>97.86</v>
      </c>
      <c r="AC17" s="18">
        <f t="shared" si="1"/>
        <v>0.82624983197213364</v>
      </c>
      <c r="AD17" s="13">
        <f t="shared" si="2"/>
        <v>1.2412366028624942</v>
      </c>
      <c r="AE17" s="13">
        <f t="shared" si="3"/>
        <v>1.2412366028624942</v>
      </c>
    </row>
    <row r="18" spans="2:31">
      <c r="B18" s="14">
        <v>8</v>
      </c>
      <c r="C18" s="14" t="s">
        <v>0</v>
      </c>
      <c r="D18" s="14" t="s">
        <v>11</v>
      </c>
      <c r="E18" s="14">
        <v>9980</v>
      </c>
      <c r="F18" s="14">
        <v>2005</v>
      </c>
      <c r="G18" s="19" t="s">
        <v>12</v>
      </c>
      <c r="H18" s="14" t="s">
        <v>4</v>
      </c>
      <c r="I18" s="16">
        <v>49.07</v>
      </c>
      <c r="J18" s="16">
        <f t="shared" si="0"/>
        <v>4.9168336673346689</v>
      </c>
      <c r="K18" s="17">
        <v>40640</v>
      </c>
      <c r="L18" s="14" t="s">
        <v>58</v>
      </c>
      <c r="M18" s="14">
        <v>98.18</v>
      </c>
      <c r="N18" s="14">
        <v>97.77</v>
      </c>
      <c r="O18" s="14">
        <v>97.97</v>
      </c>
      <c r="P18" s="14">
        <v>97.89</v>
      </c>
      <c r="Q18" s="14">
        <v>98.09</v>
      </c>
      <c r="R18" s="14">
        <v>97.8</v>
      </c>
      <c r="S18" s="14">
        <v>98.25</v>
      </c>
      <c r="T18" s="14">
        <v>97.88</v>
      </c>
      <c r="U18" s="14">
        <v>98.82</v>
      </c>
      <c r="V18" s="14">
        <v>98.46</v>
      </c>
      <c r="W18" s="14">
        <v>98.63</v>
      </c>
      <c r="X18" s="14">
        <v>98.27</v>
      </c>
      <c r="Y18" s="14">
        <v>98.25</v>
      </c>
      <c r="Z18" s="14">
        <v>98.02</v>
      </c>
      <c r="AA18" s="14">
        <v>97.97</v>
      </c>
      <c r="AB18" s="14">
        <v>98.01</v>
      </c>
      <c r="AC18" s="18">
        <f t="shared" si="1"/>
        <v>0.95474076522424733</v>
      </c>
      <c r="AD18" s="13">
        <f t="shared" si="2"/>
        <v>1.434981110056484</v>
      </c>
      <c r="AE18" s="13">
        <f t="shared" si="3"/>
        <v>1.434981110056484</v>
      </c>
    </row>
    <row r="19" spans="2:31">
      <c r="B19" s="14">
        <v>9</v>
      </c>
      <c r="C19" s="14" t="s">
        <v>0</v>
      </c>
      <c r="D19" s="14" t="s">
        <v>14</v>
      </c>
      <c r="E19" s="14">
        <v>9988</v>
      </c>
      <c r="F19" s="14">
        <v>2005</v>
      </c>
      <c r="G19" s="19" t="s">
        <v>12</v>
      </c>
      <c r="H19" s="14" t="s">
        <v>4</v>
      </c>
      <c r="I19" s="16">
        <v>49.08</v>
      </c>
      <c r="J19" s="16">
        <f t="shared" si="0"/>
        <v>4.9138966760112135</v>
      </c>
      <c r="K19" s="17">
        <v>40640</v>
      </c>
      <c r="L19" s="14" t="s">
        <v>58</v>
      </c>
      <c r="M19" s="14">
        <v>98.23</v>
      </c>
      <c r="N19" s="14">
        <v>97.82</v>
      </c>
      <c r="O19" s="14">
        <v>97.9</v>
      </c>
      <c r="P19" s="14">
        <v>97.91</v>
      </c>
      <c r="Q19" s="14">
        <v>98.07</v>
      </c>
      <c r="R19" s="14">
        <v>97.83</v>
      </c>
      <c r="S19" s="14">
        <v>98.16</v>
      </c>
      <c r="T19" s="14">
        <v>97.95</v>
      </c>
      <c r="U19" s="14">
        <v>98.8</v>
      </c>
      <c r="V19" s="14">
        <v>98.52</v>
      </c>
      <c r="W19" s="14">
        <v>98.58</v>
      </c>
      <c r="X19" s="14">
        <v>98.27</v>
      </c>
      <c r="Y19" s="14">
        <v>98.38</v>
      </c>
      <c r="Z19" s="14">
        <v>98</v>
      </c>
      <c r="AA19" s="14">
        <v>98.06</v>
      </c>
      <c r="AB19" s="14">
        <v>98.06</v>
      </c>
      <c r="AC19" s="18">
        <f t="shared" si="1"/>
        <v>0.88963613457479085</v>
      </c>
      <c r="AD19" s="13">
        <f t="shared" si="2"/>
        <v>1.3360574708271789</v>
      </c>
      <c r="AE19" s="13">
        <f t="shared" si="3"/>
        <v>1.3360574708271789</v>
      </c>
    </row>
    <row r="20" spans="2:31">
      <c r="B20" s="14">
        <v>10</v>
      </c>
      <c r="C20" s="14" t="s">
        <v>0</v>
      </c>
      <c r="D20" s="14" t="s">
        <v>15</v>
      </c>
      <c r="E20" s="14">
        <v>9988</v>
      </c>
      <c r="F20" s="14">
        <v>2005</v>
      </c>
      <c r="G20" s="19" t="s">
        <v>12</v>
      </c>
      <c r="H20" s="14" t="s">
        <v>4</v>
      </c>
      <c r="I20" s="16">
        <v>49.17</v>
      </c>
      <c r="J20" s="16">
        <f t="shared" si="0"/>
        <v>4.9229074889867839</v>
      </c>
      <c r="K20" s="17">
        <v>40640</v>
      </c>
      <c r="L20" s="14" t="s">
        <v>58</v>
      </c>
      <c r="M20" s="14">
        <v>98.39</v>
      </c>
      <c r="N20" s="14">
        <v>97.96</v>
      </c>
      <c r="O20" s="14">
        <v>98.18</v>
      </c>
      <c r="P20" s="14">
        <v>97.99</v>
      </c>
      <c r="Q20" s="14">
        <v>98.23</v>
      </c>
      <c r="R20" s="14">
        <v>97.93</v>
      </c>
      <c r="S20" s="14">
        <v>98.39</v>
      </c>
      <c r="T20" s="14">
        <v>98.1</v>
      </c>
      <c r="U20" s="14">
        <v>99.02</v>
      </c>
      <c r="V20" s="14">
        <v>98.63</v>
      </c>
      <c r="W20" s="14">
        <v>98.8</v>
      </c>
      <c r="X20" s="14">
        <v>98.51</v>
      </c>
      <c r="Y20" s="14">
        <v>98.55</v>
      </c>
      <c r="Z20" s="14">
        <v>98.16</v>
      </c>
      <c r="AA20" s="14">
        <v>98.28</v>
      </c>
      <c r="AB20" s="14">
        <v>98.22</v>
      </c>
      <c r="AC20" s="18">
        <f t="shared" si="1"/>
        <v>0.74443745308992249</v>
      </c>
      <c r="AD20" s="13">
        <f t="shared" si="2"/>
        <v>1.1179977769672444</v>
      </c>
      <c r="AE20" s="13">
        <f t="shared" si="3"/>
        <v>1.1179977769672444</v>
      </c>
    </row>
    <row r="21" spans="2:31">
      <c r="B21" s="14">
        <v>11</v>
      </c>
      <c r="C21" s="14" t="s">
        <v>0</v>
      </c>
      <c r="D21" s="14" t="s">
        <v>16</v>
      </c>
      <c r="E21" s="14">
        <v>9990</v>
      </c>
      <c r="F21" s="14">
        <v>2005</v>
      </c>
      <c r="G21" s="19" t="s">
        <v>12</v>
      </c>
      <c r="H21" s="14" t="s">
        <v>4</v>
      </c>
      <c r="I21" s="16">
        <v>49.12</v>
      </c>
      <c r="J21" s="16">
        <f t="shared" si="0"/>
        <v>4.9169169169169171</v>
      </c>
      <c r="K21" s="17">
        <v>40640</v>
      </c>
      <c r="L21" s="14" t="s">
        <v>58</v>
      </c>
      <c r="M21" s="14">
        <v>98.27</v>
      </c>
      <c r="N21" s="14">
        <v>97.94</v>
      </c>
      <c r="O21" s="14">
        <v>98.05</v>
      </c>
      <c r="P21" s="14">
        <v>98</v>
      </c>
      <c r="Q21" s="14">
        <v>98.08</v>
      </c>
      <c r="R21" s="14">
        <v>97.91</v>
      </c>
      <c r="S21" s="14">
        <v>98.33</v>
      </c>
      <c r="T21" s="14">
        <v>98.04</v>
      </c>
      <c r="U21" s="14">
        <v>98.79</v>
      </c>
      <c r="V21" s="14">
        <v>98.58</v>
      </c>
      <c r="W21" s="14">
        <v>98.75</v>
      </c>
      <c r="X21" s="14">
        <v>98.38</v>
      </c>
      <c r="Y21" s="14">
        <v>98.33</v>
      </c>
      <c r="Z21" s="14">
        <v>98.13</v>
      </c>
      <c r="AA21" s="14">
        <v>98.1</v>
      </c>
      <c r="AB21" s="14">
        <v>98.1</v>
      </c>
      <c r="AC21" s="18">
        <f t="shared" si="1"/>
        <v>0.93830382713434834</v>
      </c>
      <c r="AD21" s="13">
        <f t="shared" si="2"/>
        <v>1.4088646053068294</v>
      </c>
      <c r="AE21" s="13">
        <f t="shared" si="3"/>
        <v>1.4088646053068294</v>
      </c>
    </row>
    <row r="22" spans="2:31">
      <c r="B22" s="14">
        <v>12</v>
      </c>
      <c r="C22" s="14" t="s">
        <v>0</v>
      </c>
      <c r="D22" s="14">
        <v>8</v>
      </c>
      <c r="E22" s="14">
        <v>9995</v>
      </c>
      <c r="F22" s="14">
        <v>2006</v>
      </c>
      <c r="G22" s="19" t="s">
        <v>18</v>
      </c>
      <c r="H22" s="14" t="s">
        <v>17</v>
      </c>
      <c r="I22" s="16">
        <v>51.09</v>
      </c>
      <c r="J22" s="16">
        <f t="shared" si="0"/>
        <v>5.1115557778889444</v>
      </c>
      <c r="K22" s="17">
        <v>40640</v>
      </c>
      <c r="L22" s="14" t="s">
        <v>58</v>
      </c>
      <c r="M22" s="14">
        <v>102.12</v>
      </c>
      <c r="N22" s="14">
        <v>102.11</v>
      </c>
      <c r="O22" s="14">
        <v>102.18</v>
      </c>
      <c r="P22" s="14">
        <v>102.25</v>
      </c>
      <c r="Q22" s="14">
        <v>101.98</v>
      </c>
      <c r="R22" s="14">
        <v>102.14</v>
      </c>
      <c r="S22" s="14">
        <v>102.24</v>
      </c>
      <c r="T22" s="14">
        <v>102.15</v>
      </c>
      <c r="U22" s="14">
        <v>102.25</v>
      </c>
      <c r="V22" s="14">
        <v>102.27</v>
      </c>
      <c r="W22" s="14">
        <v>102.3</v>
      </c>
      <c r="X22" s="14">
        <v>102.17</v>
      </c>
      <c r="Y22" s="14">
        <v>102.24</v>
      </c>
      <c r="Z22" s="14">
        <v>102.06</v>
      </c>
      <c r="AA22" s="14">
        <v>102.21</v>
      </c>
      <c r="AB22" s="14">
        <v>102.35</v>
      </c>
      <c r="AC22" s="18">
        <f t="shared" si="1"/>
        <v>-0.48788541856653195</v>
      </c>
      <c r="AD22" s="13">
        <f t="shared" si="2"/>
        <v>-0.73219422496227904</v>
      </c>
      <c r="AE22" s="13">
        <f t="shared" si="3"/>
        <v>0.73219422496227904</v>
      </c>
    </row>
    <row r="23" spans="2:31">
      <c r="B23" s="14">
        <v>13</v>
      </c>
      <c r="C23" s="14" t="s">
        <v>0</v>
      </c>
      <c r="D23" s="14">
        <v>7</v>
      </c>
      <c r="E23" s="14">
        <v>9980</v>
      </c>
      <c r="F23" s="14">
        <v>2006</v>
      </c>
      <c r="G23" s="19" t="s">
        <v>18</v>
      </c>
      <c r="H23" s="14" t="s">
        <v>17</v>
      </c>
      <c r="I23" s="16">
        <v>51.16</v>
      </c>
      <c r="J23" s="16">
        <f t="shared" si="0"/>
        <v>5.1262525050100196</v>
      </c>
      <c r="K23" s="17">
        <v>40640</v>
      </c>
      <c r="L23" s="14" t="s">
        <v>58</v>
      </c>
      <c r="M23" s="14">
        <v>102.2</v>
      </c>
      <c r="N23" s="14">
        <v>102.23</v>
      </c>
      <c r="O23" s="14">
        <v>102.36</v>
      </c>
      <c r="P23" s="14">
        <v>102.26</v>
      </c>
      <c r="Q23" s="14">
        <v>102.18</v>
      </c>
      <c r="R23" s="14">
        <v>102.29</v>
      </c>
      <c r="S23" s="14">
        <v>102.45</v>
      </c>
      <c r="T23" s="14">
        <v>102.32</v>
      </c>
      <c r="U23" s="14">
        <v>102.34</v>
      </c>
      <c r="V23" s="14">
        <v>102.35</v>
      </c>
      <c r="W23" s="14">
        <v>102.44</v>
      </c>
      <c r="X23" s="14">
        <v>102.25</v>
      </c>
      <c r="Y23" s="14">
        <v>102.48</v>
      </c>
      <c r="Z23" s="14">
        <v>102.21</v>
      </c>
      <c r="AA23" s="14">
        <v>102.44</v>
      </c>
      <c r="AB23" s="14">
        <v>102.37</v>
      </c>
      <c r="AC23" s="18">
        <f t="shared" si="1"/>
        <v>0.12998251250771015</v>
      </c>
      <c r="AD23" s="13">
        <f t="shared" si="2"/>
        <v>0.1953644977570794</v>
      </c>
      <c r="AE23" s="13">
        <f t="shared" si="3"/>
        <v>0.1953644977570794</v>
      </c>
    </row>
    <row r="24" spans="2:31">
      <c r="B24" s="14">
        <v>14</v>
      </c>
      <c r="C24" s="14" t="s">
        <v>0</v>
      </c>
      <c r="D24" s="14">
        <v>9</v>
      </c>
      <c r="E24" s="14">
        <v>10010</v>
      </c>
      <c r="F24" s="14">
        <v>2006</v>
      </c>
      <c r="G24" s="19" t="s">
        <v>19</v>
      </c>
      <c r="H24" s="14" t="s">
        <v>17</v>
      </c>
      <c r="I24" s="16">
        <v>51.24</v>
      </c>
      <c r="J24" s="16">
        <f t="shared" si="0"/>
        <v>5.1188811188811192</v>
      </c>
      <c r="K24" s="17">
        <v>40640</v>
      </c>
      <c r="L24" s="14" t="s">
        <v>58</v>
      </c>
      <c r="M24" s="14">
        <v>102.46</v>
      </c>
      <c r="N24" s="14">
        <v>102.27</v>
      </c>
      <c r="O24" s="14">
        <v>102.36</v>
      </c>
      <c r="P24" s="14">
        <v>102.44</v>
      </c>
      <c r="Q24" s="14">
        <v>102.44</v>
      </c>
      <c r="R24" s="14">
        <v>102.34</v>
      </c>
      <c r="S24" s="14">
        <v>102.41</v>
      </c>
      <c r="T24" s="14">
        <v>102.51</v>
      </c>
      <c r="U24" s="14">
        <v>102.61</v>
      </c>
      <c r="V24" s="14">
        <v>102.53</v>
      </c>
      <c r="W24" s="14">
        <v>102.61</v>
      </c>
      <c r="X24" s="14">
        <v>102.53</v>
      </c>
      <c r="Y24" s="14">
        <v>102.67</v>
      </c>
      <c r="Z24" s="14">
        <v>102.35</v>
      </c>
      <c r="AA24" s="14">
        <v>102.48</v>
      </c>
      <c r="AB24" s="14">
        <v>102.52</v>
      </c>
      <c r="AC24" s="18">
        <f t="shared" si="1"/>
        <v>1.4344457964053708E-2</v>
      </c>
      <c r="AD24" s="13">
        <f t="shared" si="2"/>
        <v>2.1495191754326237E-2</v>
      </c>
      <c r="AE24" s="13">
        <f t="shared" si="3"/>
        <v>2.1495191754326237E-2</v>
      </c>
    </row>
    <row r="25" spans="2:31">
      <c r="B25" s="14">
        <v>15</v>
      </c>
      <c r="C25" s="14" t="s">
        <v>0</v>
      </c>
      <c r="D25" s="14">
        <v>17</v>
      </c>
      <c r="E25" s="14">
        <v>9992</v>
      </c>
      <c r="F25" s="14">
        <v>2005</v>
      </c>
      <c r="G25" s="19" t="s">
        <v>12</v>
      </c>
      <c r="H25" s="14" t="s">
        <v>4</v>
      </c>
      <c r="I25" s="16">
        <v>48.71</v>
      </c>
      <c r="J25" s="16">
        <f t="shared" si="0"/>
        <v>4.8748999199359488</v>
      </c>
      <c r="K25" s="17">
        <v>40640</v>
      </c>
      <c r="L25" s="14" t="s">
        <v>58</v>
      </c>
      <c r="M25" s="14">
        <v>97.2</v>
      </c>
      <c r="N25" s="14">
        <v>97.06</v>
      </c>
      <c r="O25" s="14">
        <v>97.39</v>
      </c>
      <c r="P25" s="14">
        <v>97.44</v>
      </c>
      <c r="Q25" s="14">
        <v>97.31</v>
      </c>
      <c r="R25" s="14">
        <v>97.22</v>
      </c>
      <c r="S25" s="14">
        <v>97.35</v>
      </c>
      <c r="T25" s="14">
        <v>97.1</v>
      </c>
      <c r="U25" s="14">
        <v>97.79</v>
      </c>
      <c r="V25" s="14">
        <v>97.58</v>
      </c>
      <c r="W25" s="14">
        <v>97.95</v>
      </c>
      <c r="X25" s="14">
        <v>97.54</v>
      </c>
      <c r="Y25" s="14">
        <v>97.72</v>
      </c>
      <c r="Z25" s="14">
        <v>97.19</v>
      </c>
      <c r="AA25" s="14">
        <v>97.53</v>
      </c>
      <c r="AB25" s="14">
        <v>97.22</v>
      </c>
      <c r="AC25" s="18">
        <f t="shared" si="1"/>
        <v>0.61925369836681621</v>
      </c>
      <c r="AD25" s="13">
        <f t="shared" si="2"/>
        <v>0.92962424694778267</v>
      </c>
      <c r="AE25" s="13">
        <f t="shared" si="3"/>
        <v>0.92962424694778267</v>
      </c>
    </row>
    <row r="26" spans="2:31">
      <c r="B26" s="14">
        <v>16</v>
      </c>
      <c r="C26" s="14" t="s">
        <v>0</v>
      </c>
      <c r="D26" s="14" t="s">
        <v>55</v>
      </c>
      <c r="E26" s="14">
        <v>9990</v>
      </c>
      <c r="F26" s="14">
        <v>2006</v>
      </c>
      <c r="G26" s="19" t="s">
        <v>19</v>
      </c>
      <c r="H26" s="14" t="s">
        <v>17</v>
      </c>
      <c r="I26" s="16">
        <v>51.2</v>
      </c>
      <c r="J26" s="16">
        <f t="shared" si="0"/>
        <v>5.1251251251251251</v>
      </c>
      <c r="K26" s="17">
        <v>40640</v>
      </c>
      <c r="L26" s="14" t="s">
        <v>58</v>
      </c>
      <c r="M26" s="14">
        <v>102.4</v>
      </c>
      <c r="N26" s="14">
        <v>102.24</v>
      </c>
      <c r="O26" s="14">
        <v>102.25</v>
      </c>
      <c r="P26" s="14">
        <v>102.41</v>
      </c>
      <c r="Q26" s="14">
        <v>102.48</v>
      </c>
      <c r="R26" s="14">
        <v>102.25</v>
      </c>
      <c r="S26" s="14">
        <v>102.42</v>
      </c>
      <c r="T26" s="14">
        <v>102.46</v>
      </c>
      <c r="U26" s="14">
        <v>102.57</v>
      </c>
      <c r="V26" s="14">
        <v>102.46</v>
      </c>
      <c r="W26" s="14">
        <v>102.56</v>
      </c>
      <c r="X26" s="14">
        <v>102.42</v>
      </c>
      <c r="Y26" s="14">
        <v>102.54</v>
      </c>
      <c r="Z26" s="14">
        <v>102.22</v>
      </c>
      <c r="AA26" s="14">
        <v>102.35</v>
      </c>
      <c r="AB26" s="14">
        <v>102.37</v>
      </c>
      <c r="AC26" s="18">
        <f t="shared" si="1"/>
        <v>-0.21157338065765047</v>
      </c>
      <c r="AD26" s="13">
        <f t="shared" si="2"/>
        <v>-0.31767774873521093</v>
      </c>
      <c r="AE26" s="13">
        <f t="shared" si="3"/>
        <v>0.31767774873521093</v>
      </c>
    </row>
    <row r="27" spans="2:31">
      <c r="B27" s="14">
        <v>17</v>
      </c>
      <c r="C27" s="14" t="s">
        <v>0</v>
      </c>
      <c r="D27" s="14">
        <v>14</v>
      </c>
      <c r="E27" s="14">
        <v>9992</v>
      </c>
      <c r="F27" s="14">
        <v>2006</v>
      </c>
      <c r="G27" s="19" t="s">
        <v>19</v>
      </c>
      <c r="H27" s="14" t="s">
        <v>17</v>
      </c>
      <c r="I27" s="16">
        <v>51.19</v>
      </c>
      <c r="J27" s="16">
        <f t="shared" si="0"/>
        <v>5.1230984787830254</v>
      </c>
      <c r="K27" s="17">
        <v>40640</v>
      </c>
      <c r="L27" s="14" t="s">
        <v>58</v>
      </c>
      <c r="M27" s="14">
        <v>102.46</v>
      </c>
      <c r="N27" s="14">
        <v>102.2</v>
      </c>
      <c r="O27" s="14">
        <v>102.35</v>
      </c>
      <c r="P27" s="14">
        <v>102.36</v>
      </c>
      <c r="Q27" s="14">
        <v>102.39</v>
      </c>
      <c r="R27" s="14">
        <v>102.19</v>
      </c>
      <c r="S27" s="14">
        <v>102.46</v>
      </c>
      <c r="T27" s="14">
        <v>102.38</v>
      </c>
      <c r="U27" s="14">
        <v>102.6</v>
      </c>
      <c r="V27" s="14">
        <v>102.34</v>
      </c>
      <c r="W27" s="14">
        <v>102.55</v>
      </c>
      <c r="X27" s="14">
        <v>102.32</v>
      </c>
      <c r="Y27" s="14">
        <v>102.37</v>
      </c>
      <c r="Z27" s="14">
        <v>102.26</v>
      </c>
      <c r="AA27" s="14">
        <v>102.43</v>
      </c>
      <c r="AB27" s="14">
        <v>102.41</v>
      </c>
      <c r="AC27" s="18">
        <f t="shared" si="1"/>
        <v>0.13255975881057286</v>
      </c>
      <c r="AD27" s="13">
        <f t="shared" si="2"/>
        <v>0.19899883728568782</v>
      </c>
      <c r="AE27" s="13">
        <f t="shared" si="3"/>
        <v>0.19899883728568782</v>
      </c>
    </row>
    <row r="28" spans="2:31">
      <c r="B28" s="14">
        <v>18</v>
      </c>
      <c r="C28" s="14" t="s">
        <v>0</v>
      </c>
      <c r="D28" s="14">
        <v>2</v>
      </c>
      <c r="E28" s="14">
        <v>9991</v>
      </c>
      <c r="F28" s="14">
        <v>2005</v>
      </c>
      <c r="G28" s="19" t="s">
        <v>20</v>
      </c>
      <c r="H28" s="14" t="s">
        <v>17</v>
      </c>
      <c r="I28" s="16">
        <v>50.91</v>
      </c>
      <c r="J28" s="16">
        <f t="shared" si="0"/>
        <v>5.0955860274246811</v>
      </c>
      <c r="K28" s="17">
        <v>40640</v>
      </c>
      <c r="L28" s="14" t="s">
        <v>58</v>
      </c>
      <c r="M28" s="14">
        <v>102</v>
      </c>
      <c r="N28" s="14">
        <v>101.87</v>
      </c>
      <c r="O28" s="14">
        <v>102.02</v>
      </c>
      <c r="P28" s="14">
        <v>101.97</v>
      </c>
      <c r="Q28" s="14">
        <v>101.66</v>
      </c>
      <c r="R28" s="14">
        <v>101.73</v>
      </c>
      <c r="S28" s="14">
        <v>101.81</v>
      </c>
      <c r="T28" s="14">
        <v>101.74</v>
      </c>
      <c r="U28" s="14">
        <v>101.61</v>
      </c>
      <c r="V28" s="14">
        <v>101.63</v>
      </c>
      <c r="W28" s="14">
        <v>101.78</v>
      </c>
      <c r="X28" s="14">
        <v>101.62</v>
      </c>
      <c r="Y28" s="14">
        <v>101.94</v>
      </c>
      <c r="Z28" s="14">
        <v>101.78</v>
      </c>
      <c r="AA28" s="14">
        <v>101.93</v>
      </c>
      <c r="AB28" s="14">
        <v>102</v>
      </c>
      <c r="AC28" s="18">
        <f t="shared" si="1"/>
        <v>-3.8265254430406147E-2</v>
      </c>
      <c r="AD28" s="13">
        <f t="shared" si="2"/>
        <v>-5.7449586273255152E-2</v>
      </c>
      <c r="AE28" s="13">
        <f t="shared" si="3"/>
        <v>5.7449586273255152E-2</v>
      </c>
    </row>
    <row r="29" spans="2:31">
      <c r="B29" s="14">
        <v>19</v>
      </c>
      <c r="C29" s="14" t="s">
        <v>0</v>
      </c>
      <c r="D29" s="14">
        <v>5</v>
      </c>
      <c r="E29" s="14">
        <v>10001</v>
      </c>
      <c r="F29" s="14">
        <v>2006</v>
      </c>
      <c r="G29" s="14" t="s">
        <v>52</v>
      </c>
      <c r="H29" s="14" t="s">
        <v>17</v>
      </c>
      <c r="I29" s="16">
        <v>50.91</v>
      </c>
      <c r="J29" s="16">
        <f t="shared" si="0"/>
        <v>5.0904909509049094</v>
      </c>
      <c r="K29" s="17">
        <v>40640</v>
      </c>
      <c r="L29" s="14" t="s">
        <v>58</v>
      </c>
      <c r="M29" s="14">
        <v>101.86</v>
      </c>
      <c r="N29" s="14">
        <v>101.85</v>
      </c>
      <c r="O29" s="14">
        <v>101.95</v>
      </c>
      <c r="P29" s="14">
        <v>101.78</v>
      </c>
      <c r="Q29" s="14">
        <v>101.68</v>
      </c>
      <c r="R29" s="14">
        <v>101.64</v>
      </c>
      <c r="S29" s="14">
        <v>101.95</v>
      </c>
      <c r="T29" s="14">
        <v>101.73</v>
      </c>
      <c r="U29" s="14">
        <v>102.01</v>
      </c>
      <c r="V29" s="14">
        <v>102.09</v>
      </c>
      <c r="W29" s="14">
        <v>101.78</v>
      </c>
      <c r="X29" s="14">
        <v>101.65</v>
      </c>
      <c r="Y29" s="14">
        <v>101.88</v>
      </c>
      <c r="Z29" s="14">
        <v>101.53</v>
      </c>
      <c r="AA29" s="14">
        <v>101.76</v>
      </c>
      <c r="AB29" s="14">
        <v>101.89</v>
      </c>
      <c r="AC29" s="18">
        <f t="shared" si="1"/>
        <v>-4.0033051065578126E-2</v>
      </c>
      <c r="AD29" s="13">
        <f t="shared" si="2"/>
        <v>-6.0043572241143081E-2</v>
      </c>
      <c r="AE29" s="13">
        <f t="shared" si="3"/>
        <v>6.0043572241143081E-2</v>
      </c>
    </row>
    <row r="30" spans="2:31">
      <c r="B30" s="14">
        <v>20</v>
      </c>
      <c r="C30" s="14" t="s">
        <v>0</v>
      </c>
      <c r="D30" s="14">
        <v>15</v>
      </c>
      <c r="E30" s="14">
        <v>9995</v>
      </c>
      <c r="F30" s="14">
        <v>2006</v>
      </c>
      <c r="G30" s="14" t="s">
        <v>19</v>
      </c>
      <c r="H30" s="14" t="s">
        <v>17</v>
      </c>
      <c r="I30" s="16">
        <v>51.27</v>
      </c>
      <c r="J30" s="16">
        <f t="shared" si="0"/>
        <v>5.1295647823911956</v>
      </c>
      <c r="K30" s="17">
        <v>40640</v>
      </c>
      <c r="L30" s="14" t="s">
        <v>58</v>
      </c>
      <c r="M30" s="14">
        <v>102.5</v>
      </c>
      <c r="N30" s="14">
        <v>102.39</v>
      </c>
      <c r="O30" s="14">
        <v>102.42</v>
      </c>
      <c r="P30" s="14">
        <v>102.49</v>
      </c>
      <c r="Q30" s="14">
        <v>102.45</v>
      </c>
      <c r="R30" s="14">
        <v>102.42</v>
      </c>
      <c r="S30" s="14">
        <v>102.44</v>
      </c>
      <c r="T30" s="14">
        <v>102.53</v>
      </c>
      <c r="U30" s="14">
        <v>102.7</v>
      </c>
      <c r="V30" s="14">
        <v>102.62</v>
      </c>
      <c r="W30" s="14">
        <v>102.66</v>
      </c>
      <c r="X30" s="14">
        <v>102.5</v>
      </c>
      <c r="Y30" s="14">
        <v>102.72</v>
      </c>
      <c r="Z30" s="14">
        <v>102.49</v>
      </c>
      <c r="AA30" s="14">
        <v>102.52</v>
      </c>
      <c r="AB30" s="14">
        <v>102.65</v>
      </c>
      <c r="AC30" s="18">
        <f t="shared" si="1"/>
        <v>0.57754362422675953</v>
      </c>
      <c r="AD30" s="13">
        <f t="shared" si="2"/>
        <v>0.86674881074551202</v>
      </c>
      <c r="AE30" s="13">
        <f t="shared" si="3"/>
        <v>0.86674881074551202</v>
      </c>
    </row>
    <row r="31" spans="2:31">
      <c r="B31" s="14">
        <v>21</v>
      </c>
      <c r="C31" s="14" t="s">
        <v>0</v>
      </c>
      <c r="D31" s="14">
        <v>12</v>
      </c>
      <c r="E31" s="14">
        <v>10000</v>
      </c>
      <c r="F31" s="14">
        <v>2006</v>
      </c>
      <c r="G31" s="14" t="s">
        <v>18</v>
      </c>
      <c r="H31" s="14" t="s">
        <v>17</v>
      </c>
      <c r="I31" s="16">
        <v>51.13</v>
      </c>
      <c r="J31" s="16">
        <f t="shared" si="0"/>
        <v>5.1130000000000004</v>
      </c>
      <c r="K31" s="17">
        <v>40640</v>
      </c>
      <c r="L31" s="14" t="s">
        <v>58</v>
      </c>
      <c r="M31" s="14">
        <v>102.18</v>
      </c>
      <c r="N31" s="14">
        <v>102.11</v>
      </c>
      <c r="O31" s="14">
        <v>102.2</v>
      </c>
      <c r="P31" s="14">
        <v>102.08</v>
      </c>
      <c r="Q31" s="14">
        <v>102.24</v>
      </c>
      <c r="R31" s="14">
        <v>102.28</v>
      </c>
      <c r="S31" s="14">
        <v>102.48</v>
      </c>
      <c r="T31" s="14">
        <v>102.36</v>
      </c>
      <c r="U31" s="14">
        <v>102.26</v>
      </c>
      <c r="V31" s="14">
        <v>102.34</v>
      </c>
      <c r="W31" s="14">
        <v>102.29</v>
      </c>
      <c r="X31" s="14">
        <v>102.1</v>
      </c>
      <c r="Y31" s="14">
        <v>102.13</v>
      </c>
      <c r="Z31" s="14">
        <v>102.06</v>
      </c>
      <c r="AA31" s="14">
        <v>102.44</v>
      </c>
      <c r="AB31" s="14">
        <v>102.59</v>
      </c>
      <c r="AC31" s="18">
        <f t="shared" si="1"/>
        <v>0.64949314286518778</v>
      </c>
      <c r="AD31" s="13">
        <f t="shared" si="2"/>
        <v>0.97423971429778178</v>
      </c>
      <c r="AE31" s="13">
        <f t="shared" si="3"/>
        <v>0.97423971429778178</v>
      </c>
    </row>
    <row r="32" spans="2:31">
      <c r="B32" s="14">
        <v>22</v>
      </c>
      <c r="C32" s="14" t="s">
        <v>0</v>
      </c>
      <c r="D32" s="14">
        <v>13</v>
      </c>
      <c r="E32" s="14">
        <v>9998</v>
      </c>
      <c r="F32" s="14">
        <v>2006</v>
      </c>
      <c r="G32" s="14" t="s">
        <v>19</v>
      </c>
      <c r="H32" s="14" t="s">
        <v>17</v>
      </c>
      <c r="I32" s="16">
        <v>51.14</v>
      </c>
      <c r="J32" s="16">
        <f t="shared" si="0"/>
        <v>5.1150230046009204</v>
      </c>
      <c r="K32" s="17">
        <v>40640</v>
      </c>
      <c r="L32" s="14" t="s">
        <v>58</v>
      </c>
      <c r="M32" s="14">
        <v>102.3</v>
      </c>
      <c r="N32" s="14">
        <v>102.1</v>
      </c>
      <c r="O32" s="14">
        <v>102.1</v>
      </c>
      <c r="P32" s="14">
        <v>102.22</v>
      </c>
      <c r="Q32" s="14">
        <v>102.21</v>
      </c>
      <c r="R32" s="14">
        <v>102.23</v>
      </c>
      <c r="S32" s="14">
        <v>102.2</v>
      </c>
      <c r="T32" s="14">
        <v>102.52</v>
      </c>
      <c r="U32" s="14">
        <v>102.45</v>
      </c>
      <c r="V32" s="14">
        <v>102.28</v>
      </c>
      <c r="W32" s="14">
        <v>102.33</v>
      </c>
      <c r="X32" s="14">
        <v>102.28</v>
      </c>
      <c r="Y32" s="14">
        <v>102.52</v>
      </c>
      <c r="Z32" s="14">
        <v>102.17</v>
      </c>
      <c r="AA32" s="14">
        <v>102.28</v>
      </c>
      <c r="AB32" s="14">
        <v>102.31</v>
      </c>
      <c r="AC32" s="18">
        <f t="shared" si="1"/>
        <v>0.65447669995887192</v>
      </c>
      <c r="AD32" s="13">
        <f t="shared" si="2"/>
        <v>0.98191143222475286</v>
      </c>
      <c r="AE32" s="13">
        <f t="shared" si="3"/>
        <v>0.98191143222475286</v>
      </c>
    </row>
    <row r="33" spans="2:31">
      <c r="B33" s="14">
        <v>23</v>
      </c>
      <c r="C33" s="14" t="s">
        <v>0</v>
      </c>
      <c r="D33" s="14">
        <v>11</v>
      </c>
      <c r="E33" s="14">
        <v>9990</v>
      </c>
      <c r="F33" s="14">
        <v>2006</v>
      </c>
      <c r="G33" s="14" t="s">
        <v>18</v>
      </c>
      <c r="H33" s="14" t="s">
        <v>17</v>
      </c>
      <c r="I33" s="16">
        <v>50.96</v>
      </c>
      <c r="J33" s="16">
        <f t="shared" si="0"/>
        <v>5.1011011011011007</v>
      </c>
      <c r="K33" s="17">
        <v>40640</v>
      </c>
      <c r="L33" s="14" t="s">
        <v>58</v>
      </c>
      <c r="M33" s="14">
        <v>101.74</v>
      </c>
      <c r="N33" s="14">
        <v>101.72</v>
      </c>
      <c r="O33" s="14">
        <v>102.03</v>
      </c>
      <c r="P33" s="14">
        <v>101.57</v>
      </c>
      <c r="Q33" s="14">
        <v>101.68</v>
      </c>
      <c r="R33" s="14">
        <v>101.8</v>
      </c>
      <c r="S33" s="14">
        <v>102</v>
      </c>
      <c r="T33" s="14">
        <v>102.26</v>
      </c>
      <c r="U33" s="14">
        <v>102.06</v>
      </c>
      <c r="V33" s="14">
        <v>101.82</v>
      </c>
      <c r="W33" s="14">
        <v>102</v>
      </c>
      <c r="X33" s="14">
        <v>101.99</v>
      </c>
      <c r="Y33" s="14">
        <v>101.98</v>
      </c>
      <c r="Z33" s="14">
        <v>101.8</v>
      </c>
      <c r="AA33" s="14">
        <v>102.09</v>
      </c>
      <c r="AB33" s="14">
        <v>102.04</v>
      </c>
      <c r="AC33" s="18">
        <f t="shared" si="1"/>
        <v>-0.12690037499267279</v>
      </c>
      <c r="AD33" s="13">
        <f t="shared" si="2"/>
        <v>-0.19054110359260179</v>
      </c>
      <c r="AE33" s="13">
        <f t="shared" si="3"/>
        <v>0.19054110359260179</v>
      </c>
    </row>
    <row r="34" spans="2:31">
      <c r="B34" s="14">
        <v>24</v>
      </c>
      <c r="C34" s="14" t="s">
        <v>0</v>
      </c>
      <c r="D34" s="14">
        <v>19</v>
      </c>
      <c r="E34" s="14">
        <v>9990</v>
      </c>
      <c r="F34" s="14">
        <v>2005</v>
      </c>
      <c r="G34" s="14" t="s">
        <v>53</v>
      </c>
      <c r="H34" s="14" t="s">
        <v>17</v>
      </c>
      <c r="I34" s="16">
        <v>51.35</v>
      </c>
      <c r="J34" s="16">
        <f t="shared" si="0"/>
        <v>5.1401401401401401</v>
      </c>
      <c r="K34" s="17">
        <v>40640</v>
      </c>
      <c r="L34" s="14" t="s">
        <v>58</v>
      </c>
      <c r="M34" s="14">
        <v>102.64</v>
      </c>
      <c r="N34" s="14">
        <v>102.61</v>
      </c>
      <c r="O34" s="14">
        <v>102.64</v>
      </c>
      <c r="P34" s="14">
        <v>102.66</v>
      </c>
      <c r="Q34" s="14">
        <v>102.61</v>
      </c>
      <c r="R34" s="14">
        <v>102.65</v>
      </c>
      <c r="S34" s="14">
        <v>102.7</v>
      </c>
      <c r="T34" s="14">
        <v>102.81</v>
      </c>
      <c r="U34" s="14">
        <v>102.71</v>
      </c>
      <c r="V34" s="14">
        <v>102.8</v>
      </c>
      <c r="W34" s="14">
        <v>102.82</v>
      </c>
      <c r="X34" s="14">
        <v>102.62</v>
      </c>
      <c r="Y34" s="14">
        <v>102.79</v>
      </c>
      <c r="Z34" s="14">
        <v>102.63</v>
      </c>
      <c r="AA34" s="14">
        <v>102.8</v>
      </c>
      <c r="AB34" s="14">
        <v>102.84</v>
      </c>
      <c r="AC34" s="18">
        <f t="shared" si="1"/>
        <v>0.33746106960631145</v>
      </c>
      <c r="AD34" s="13">
        <f t="shared" si="2"/>
        <v>0.5066983027121793</v>
      </c>
      <c r="AE34" s="13">
        <f t="shared" si="3"/>
        <v>0.5066983027121793</v>
      </c>
    </row>
    <row r="35" spans="2:31">
      <c r="B35" s="14">
        <v>25</v>
      </c>
      <c r="C35" s="14" t="s">
        <v>0</v>
      </c>
      <c r="D35" s="14" t="s">
        <v>54</v>
      </c>
      <c r="E35" s="14">
        <v>10000</v>
      </c>
      <c r="F35" s="14">
        <v>2006</v>
      </c>
      <c r="G35" s="14" t="s">
        <v>18</v>
      </c>
      <c r="H35" s="14" t="s">
        <v>17</v>
      </c>
      <c r="I35" s="16">
        <v>51.23</v>
      </c>
      <c r="J35" s="16">
        <f t="shared" si="0"/>
        <v>5.1230000000000002</v>
      </c>
      <c r="K35" s="17">
        <v>40640</v>
      </c>
      <c r="L35" s="14" t="s">
        <v>58</v>
      </c>
      <c r="M35" s="14">
        <v>102.38</v>
      </c>
      <c r="N35" s="14">
        <v>102.48</v>
      </c>
      <c r="O35" s="14">
        <v>102.32</v>
      </c>
      <c r="P35" s="14">
        <v>102.21</v>
      </c>
      <c r="Q35" s="14">
        <v>102.76</v>
      </c>
      <c r="R35" s="14">
        <v>102.48</v>
      </c>
      <c r="S35" s="14">
        <v>102.37</v>
      </c>
      <c r="T35" s="14">
        <v>102.27</v>
      </c>
      <c r="U35" s="14">
        <v>102.61</v>
      </c>
      <c r="V35" s="14">
        <v>102.49</v>
      </c>
      <c r="W35" s="14">
        <v>102.44</v>
      </c>
      <c r="X35" s="14">
        <v>102.35</v>
      </c>
      <c r="Y35" s="14">
        <v>102.71</v>
      </c>
      <c r="Z35" s="14">
        <v>102.49</v>
      </c>
      <c r="AA35" s="14">
        <v>102.44</v>
      </c>
      <c r="AB35" s="14">
        <v>102.42</v>
      </c>
      <c r="AC35" s="18">
        <f t="shared" si="1"/>
        <v>0.64194518288935032</v>
      </c>
      <c r="AD35" s="13">
        <f t="shared" si="2"/>
        <v>0.96291777433402548</v>
      </c>
      <c r="AE35" s="13">
        <f t="shared" si="3"/>
        <v>0.96291777433402548</v>
      </c>
    </row>
    <row r="36" spans="2:31">
      <c r="B36" s="14">
        <v>26</v>
      </c>
      <c r="C36" s="14" t="s">
        <v>0</v>
      </c>
      <c r="D36" s="14">
        <v>1</v>
      </c>
      <c r="E36" s="14">
        <v>10005</v>
      </c>
      <c r="F36" s="14">
        <v>2005</v>
      </c>
      <c r="G36" s="14" t="s">
        <v>20</v>
      </c>
      <c r="H36" s="14" t="s">
        <v>17</v>
      </c>
      <c r="I36" s="16">
        <v>50.95</v>
      </c>
      <c r="J36" s="16">
        <f t="shared" si="0"/>
        <v>5.0924537731134434</v>
      </c>
      <c r="K36" s="17">
        <v>40640</v>
      </c>
      <c r="L36" s="14" t="s">
        <v>58</v>
      </c>
      <c r="M36" s="14">
        <v>102.12</v>
      </c>
      <c r="N36" s="14">
        <v>101.99</v>
      </c>
      <c r="O36" s="14">
        <v>102.05</v>
      </c>
      <c r="P36" s="14">
        <v>101.98</v>
      </c>
      <c r="Q36" s="14">
        <v>101.74</v>
      </c>
      <c r="R36" s="14">
        <v>101.83</v>
      </c>
      <c r="S36" s="14">
        <v>101.86</v>
      </c>
      <c r="T36" s="14">
        <v>101.82</v>
      </c>
      <c r="U36" s="14">
        <v>101.83</v>
      </c>
      <c r="V36" s="14">
        <v>101.67</v>
      </c>
      <c r="W36" s="14">
        <v>101.71</v>
      </c>
      <c r="X36" s="14">
        <v>101.67</v>
      </c>
      <c r="Y36" s="14">
        <v>102.09</v>
      </c>
      <c r="Z36" s="14">
        <v>101.9</v>
      </c>
      <c r="AA36" s="14">
        <v>102.11</v>
      </c>
      <c r="AB36" s="14">
        <v>101.88</v>
      </c>
      <c r="AC36" s="18">
        <f t="shared" si="1"/>
        <v>0.10006478539310043</v>
      </c>
      <c r="AD36" s="13">
        <f t="shared" si="2"/>
        <v>0.15002216700614757</v>
      </c>
      <c r="AE36" s="13">
        <f t="shared" si="3"/>
        <v>0.15002216700614757</v>
      </c>
    </row>
    <row r="37" spans="2:31">
      <c r="B37" s="14">
        <v>27</v>
      </c>
      <c r="C37" s="14" t="s">
        <v>0</v>
      </c>
      <c r="D37" s="14">
        <v>6</v>
      </c>
      <c r="E37" s="14">
        <v>9850</v>
      </c>
      <c r="F37" s="14">
        <v>2006</v>
      </c>
      <c r="G37" s="14" t="s">
        <v>52</v>
      </c>
      <c r="H37" s="14" t="s">
        <v>17</v>
      </c>
      <c r="I37" s="16">
        <v>50.42</v>
      </c>
      <c r="J37" s="16">
        <f t="shared" si="0"/>
        <v>5.1187817258883257</v>
      </c>
      <c r="K37" s="17">
        <v>40640</v>
      </c>
      <c r="L37" s="14" t="s">
        <v>58</v>
      </c>
      <c r="M37" s="14">
        <v>101.14</v>
      </c>
      <c r="N37" s="14">
        <v>100.91</v>
      </c>
      <c r="O37" s="14">
        <v>100.9</v>
      </c>
      <c r="P37" s="14">
        <v>100.77</v>
      </c>
      <c r="Q37" s="14">
        <v>100.69</v>
      </c>
      <c r="R37" s="14">
        <v>100.88</v>
      </c>
      <c r="S37" s="14">
        <v>100.72</v>
      </c>
      <c r="T37" s="14">
        <v>100.73</v>
      </c>
      <c r="U37" s="14">
        <v>100.98</v>
      </c>
      <c r="V37" s="14">
        <v>100.84</v>
      </c>
      <c r="W37" s="14">
        <v>100.86</v>
      </c>
      <c r="X37" s="14">
        <v>100.58</v>
      </c>
      <c r="Y37" s="14">
        <v>101.07</v>
      </c>
      <c r="Z37" s="14">
        <v>100.78</v>
      </c>
      <c r="AA37" s="14">
        <v>100.77</v>
      </c>
      <c r="AB37" s="14">
        <v>100.73</v>
      </c>
      <c r="AC37" s="18">
        <f t="shared" si="1"/>
        <v>0.54210025471776724</v>
      </c>
      <c r="AD37" s="13">
        <f t="shared" si="2"/>
        <v>0.82553338281893496</v>
      </c>
      <c r="AE37" s="13">
        <f t="shared" si="3"/>
        <v>0.82553338281893496</v>
      </c>
    </row>
    <row r="38" spans="2:31">
      <c r="B38" s="14">
        <v>28</v>
      </c>
      <c r="C38" s="14" t="s">
        <v>0</v>
      </c>
      <c r="D38" s="14" t="s">
        <v>56</v>
      </c>
      <c r="E38" s="14">
        <v>9990</v>
      </c>
      <c r="F38" s="14">
        <v>2006</v>
      </c>
      <c r="G38" s="14" t="s">
        <v>18</v>
      </c>
      <c r="H38" s="14" t="s">
        <v>17</v>
      </c>
      <c r="I38" s="16">
        <v>51.07</v>
      </c>
      <c r="J38" s="16">
        <f t="shared" si="0"/>
        <v>5.1121121121121122</v>
      </c>
      <c r="K38" s="17">
        <v>40640</v>
      </c>
      <c r="L38" s="14" t="s">
        <v>58</v>
      </c>
      <c r="M38" s="14">
        <v>101.98</v>
      </c>
      <c r="N38" s="14">
        <v>101.93</v>
      </c>
      <c r="O38" s="14">
        <v>102.29</v>
      </c>
      <c r="P38" s="14">
        <v>101.9</v>
      </c>
      <c r="Q38" s="14">
        <v>101.85</v>
      </c>
      <c r="R38" s="14">
        <v>102.02</v>
      </c>
      <c r="S38" s="14">
        <v>102.27</v>
      </c>
      <c r="T38" s="14">
        <v>102.49</v>
      </c>
      <c r="U38" s="14">
        <v>102.11</v>
      </c>
      <c r="V38" s="14">
        <v>102.12</v>
      </c>
      <c r="W38" s="14">
        <v>102.16</v>
      </c>
      <c r="X38" s="14">
        <v>102.12</v>
      </c>
      <c r="Y38" s="14">
        <v>102.25</v>
      </c>
      <c r="Z38" s="14">
        <v>102.09</v>
      </c>
      <c r="AA38" s="14">
        <v>102.31</v>
      </c>
      <c r="AB38" s="14">
        <v>102.25</v>
      </c>
      <c r="AC38" s="18">
        <f t="shared" si="1"/>
        <v>0.16276077799957006</v>
      </c>
      <c r="AD38" s="13">
        <f t="shared" si="2"/>
        <v>0.24438555255190697</v>
      </c>
      <c r="AE38" s="13">
        <f t="shared" si="3"/>
        <v>0.24438555255190697</v>
      </c>
    </row>
    <row r="39" spans="2:31">
      <c r="B39" s="14">
        <v>29</v>
      </c>
      <c r="C39" s="14" t="s">
        <v>0</v>
      </c>
      <c r="D39" s="14">
        <v>3</v>
      </c>
      <c r="E39" s="14">
        <v>9990</v>
      </c>
      <c r="F39" s="14">
        <v>2005</v>
      </c>
      <c r="G39" s="14"/>
      <c r="H39" s="14" t="s">
        <v>57</v>
      </c>
      <c r="I39" s="16">
        <v>49.72</v>
      </c>
      <c r="J39" s="16">
        <f t="shared" si="0"/>
        <v>4.9769769769769772</v>
      </c>
      <c r="K39" s="17">
        <v>40640</v>
      </c>
      <c r="L39" s="14" t="s">
        <v>58</v>
      </c>
      <c r="M39" s="14">
        <v>99.48</v>
      </c>
      <c r="N39" s="14">
        <v>99.31</v>
      </c>
      <c r="O39" s="14">
        <v>99.35</v>
      </c>
      <c r="P39" s="14">
        <v>99.29</v>
      </c>
      <c r="Q39" s="14">
        <v>99.39</v>
      </c>
      <c r="R39" s="14">
        <v>99.35</v>
      </c>
      <c r="S39" s="14">
        <v>99.47</v>
      </c>
      <c r="T39" s="14">
        <v>99.41</v>
      </c>
      <c r="U39" s="14">
        <v>99.53</v>
      </c>
      <c r="V39" s="14">
        <v>99.39</v>
      </c>
      <c r="W39" s="14">
        <v>99.61</v>
      </c>
      <c r="X39" s="14">
        <v>99.37</v>
      </c>
      <c r="Y39" s="14">
        <v>99.61</v>
      </c>
      <c r="Z39" s="14">
        <v>99.34</v>
      </c>
      <c r="AA39" s="14">
        <v>99.61</v>
      </c>
      <c r="AB39" s="14">
        <v>99.56</v>
      </c>
      <c r="AC39" s="18">
        <f t="shared" si="1"/>
        <v>0.41140506504575131</v>
      </c>
      <c r="AD39" s="13">
        <f t="shared" si="2"/>
        <v>0.61772532289151849</v>
      </c>
      <c r="AE39" s="13">
        <f t="shared" si="3"/>
        <v>0.61772532289151849</v>
      </c>
    </row>
    <row r="40" spans="2:31">
      <c r="B40" s="14">
        <v>30</v>
      </c>
      <c r="C40" s="14" t="s">
        <v>0</v>
      </c>
      <c r="D40" s="14">
        <v>4</v>
      </c>
      <c r="E40" s="14">
        <v>10000</v>
      </c>
      <c r="F40" s="14">
        <v>2006</v>
      </c>
      <c r="G40" s="14" t="s">
        <v>20</v>
      </c>
      <c r="H40" s="14" t="s">
        <v>17</v>
      </c>
      <c r="I40" s="16">
        <v>51.19</v>
      </c>
      <c r="J40" s="16">
        <f t="shared" si="0"/>
        <v>5.1189999999999998</v>
      </c>
      <c r="K40" s="17">
        <v>40640</v>
      </c>
      <c r="L40" s="14" t="s">
        <v>58</v>
      </c>
      <c r="M40" s="14">
        <v>102.55</v>
      </c>
      <c r="N40" s="14">
        <v>102.27</v>
      </c>
      <c r="O40" s="14">
        <v>102.27</v>
      </c>
      <c r="P40" s="14">
        <v>102.47</v>
      </c>
      <c r="Q40" s="14">
        <v>102.08</v>
      </c>
      <c r="R40" s="14">
        <v>102.27</v>
      </c>
      <c r="S40" s="14">
        <v>102.52</v>
      </c>
      <c r="T40" s="14">
        <v>102.55</v>
      </c>
      <c r="U40" s="14">
        <v>102.64</v>
      </c>
      <c r="V40" s="14">
        <v>102.41</v>
      </c>
      <c r="W40" s="14">
        <v>102.36</v>
      </c>
      <c r="X40" s="14">
        <v>102.25</v>
      </c>
      <c r="Y40" s="14">
        <v>102.65</v>
      </c>
      <c r="Z40" s="14">
        <v>102.23</v>
      </c>
      <c r="AA40" s="14">
        <v>102.36</v>
      </c>
      <c r="AB40" s="14">
        <v>102.36</v>
      </c>
      <c r="AC40" s="18">
        <f t="shared" si="1"/>
        <v>3.9898246489523503E-2</v>
      </c>
      <c r="AD40" s="13">
        <f t="shared" si="2"/>
        <v>5.9847369734285255E-2</v>
      </c>
      <c r="AE40" s="13">
        <f t="shared" si="3"/>
        <v>5.9847369734285255E-2</v>
      </c>
    </row>
    <row r="41" spans="2:31">
      <c r="B41" s="14">
        <v>31</v>
      </c>
      <c r="C41" s="14">
        <v>185</v>
      </c>
      <c r="D41" s="14">
        <v>1</v>
      </c>
      <c r="E41" s="14">
        <v>9995</v>
      </c>
      <c r="F41" s="14">
        <v>2006</v>
      </c>
      <c r="G41" s="14" t="s">
        <v>19</v>
      </c>
      <c r="H41" s="14" t="s">
        <v>17</v>
      </c>
      <c r="I41" s="16">
        <v>51.22</v>
      </c>
      <c r="J41" s="16">
        <f t="shared" si="0"/>
        <v>5.1245622811405704</v>
      </c>
      <c r="K41" s="17">
        <v>40640</v>
      </c>
      <c r="L41" s="14" t="s">
        <v>58</v>
      </c>
      <c r="M41" s="14">
        <v>102.48</v>
      </c>
      <c r="N41" s="14">
        <v>102.27</v>
      </c>
      <c r="O41" s="14">
        <v>102.35</v>
      </c>
      <c r="P41" s="14">
        <v>102.4</v>
      </c>
      <c r="Q41" s="14">
        <v>102.4</v>
      </c>
      <c r="R41" s="14">
        <v>102.36</v>
      </c>
      <c r="S41" s="14">
        <v>102.38</v>
      </c>
      <c r="T41" s="14">
        <v>102.57</v>
      </c>
      <c r="U41" s="14">
        <v>102.67</v>
      </c>
      <c r="V41" s="14">
        <v>102.43</v>
      </c>
      <c r="W41" s="14">
        <v>102.44</v>
      </c>
      <c r="X41" s="14">
        <v>102.47</v>
      </c>
      <c r="Y41" s="14">
        <v>102.54</v>
      </c>
      <c r="Z41" s="14">
        <v>102.28</v>
      </c>
      <c r="AA41" s="14">
        <v>102.46</v>
      </c>
      <c r="AB41" s="14">
        <v>102.53</v>
      </c>
      <c r="AC41" s="18">
        <f t="shared" si="1"/>
        <v>0.38433802792208771</v>
      </c>
      <c r="AD41" s="13">
        <f t="shared" si="2"/>
        <v>0.576795439602933</v>
      </c>
      <c r="AE41" s="13">
        <f t="shared" si="3"/>
        <v>0.576795439602933</v>
      </c>
    </row>
    <row r="42" spans="2:31">
      <c r="B42" s="14">
        <v>32</v>
      </c>
      <c r="C42" s="14">
        <v>185</v>
      </c>
      <c r="D42" s="14">
        <v>2</v>
      </c>
      <c r="E42" s="14">
        <v>9990</v>
      </c>
      <c r="F42" s="14">
        <v>2006</v>
      </c>
      <c r="G42" s="14" t="s">
        <v>52</v>
      </c>
      <c r="H42" s="14" t="s">
        <v>17</v>
      </c>
      <c r="I42" s="16">
        <v>51.13</v>
      </c>
      <c r="J42" s="16">
        <f t="shared" si="0"/>
        <v>5.1181181181181179</v>
      </c>
      <c r="K42" s="17">
        <v>40640</v>
      </c>
      <c r="L42" s="14" t="s">
        <v>58</v>
      </c>
      <c r="M42" s="14">
        <v>102.59</v>
      </c>
      <c r="N42" s="14">
        <v>102.33</v>
      </c>
      <c r="O42" s="14">
        <v>102.17</v>
      </c>
      <c r="P42" s="14">
        <v>102.23</v>
      </c>
      <c r="Q42" s="14">
        <v>102.12</v>
      </c>
      <c r="R42" s="14">
        <v>102.33</v>
      </c>
      <c r="S42" s="14">
        <v>102.16</v>
      </c>
      <c r="T42" s="14">
        <v>102.12</v>
      </c>
      <c r="U42" s="14">
        <v>102.44</v>
      </c>
      <c r="V42" s="14">
        <v>102.24</v>
      </c>
      <c r="W42" s="14">
        <v>102.18</v>
      </c>
      <c r="X42" s="14">
        <v>101.96</v>
      </c>
      <c r="Y42" s="14">
        <v>102.49</v>
      </c>
      <c r="Z42" s="14">
        <v>102.29</v>
      </c>
      <c r="AA42" s="14">
        <v>102.15</v>
      </c>
      <c r="AB42" s="14">
        <v>102.26</v>
      </c>
      <c r="AC42" s="18">
        <f t="shared" si="1"/>
        <v>0.49913664727589602</v>
      </c>
      <c r="AD42" s="13">
        <f t="shared" si="2"/>
        <v>0.74945442533918327</v>
      </c>
      <c r="AE42" s="13">
        <f t="shared" si="3"/>
        <v>0.74945442533918327</v>
      </c>
    </row>
    <row r="43" spans="2:31">
      <c r="B43" s="14">
        <v>33</v>
      </c>
      <c r="C43" s="14">
        <v>185</v>
      </c>
      <c r="D43" s="14">
        <v>3</v>
      </c>
      <c r="E43" s="14">
        <v>9980</v>
      </c>
      <c r="F43" s="14">
        <v>2006</v>
      </c>
      <c r="G43" s="14" t="s">
        <v>52</v>
      </c>
      <c r="H43" s="14" t="s">
        <v>17</v>
      </c>
      <c r="I43" s="16">
        <v>50.98</v>
      </c>
      <c r="J43" s="16">
        <f t="shared" si="0"/>
        <v>5.1082164328657305</v>
      </c>
      <c r="K43" s="17">
        <v>40640</v>
      </c>
      <c r="L43" s="14" t="s">
        <v>58</v>
      </c>
      <c r="M43" s="14">
        <v>101.89</v>
      </c>
      <c r="N43" s="14">
        <v>101.86</v>
      </c>
      <c r="O43" s="14">
        <v>101.99</v>
      </c>
      <c r="P43" s="14">
        <v>101.89</v>
      </c>
      <c r="Q43" s="14">
        <v>101.85</v>
      </c>
      <c r="R43" s="14">
        <v>101.96</v>
      </c>
      <c r="S43" s="14">
        <v>102.23</v>
      </c>
      <c r="T43" s="14">
        <v>102.02</v>
      </c>
      <c r="U43" s="14">
        <v>102.02</v>
      </c>
      <c r="V43" s="14">
        <v>102.26</v>
      </c>
      <c r="W43" s="14">
        <v>101.96</v>
      </c>
      <c r="X43" s="14">
        <v>101.73</v>
      </c>
      <c r="Y43" s="14">
        <v>101.91</v>
      </c>
      <c r="Z43" s="14">
        <v>101.72</v>
      </c>
      <c r="AA43" s="14">
        <v>101.82</v>
      </c>
      <c r="AB43" s="14">
        <v>102.1</v>
      </c>
      <c r="AC43" s="18">
        <f t="shared" si="1"/>
        <v>0.58855380858989714</v>
      </c>
      <c r="AD43" s="13">
        <f t="shared" si="2"/>
        <v>0.88459991271026628</v>
      </c>
      <c r="AE43" s="13">
        <f t="shared" si="3"/>
        <v>0.88459991271026628</v>
      </c>
    </row>
    <row r="44" spans="2:31">
      <c r="B44" s="14">
        <v>34</v>
      </c>
      <c r="C44" s="14">
        <v>185</v>
      </c>
      <c r="D44" s="14">
        <v>4</v>
      </c>
      <c r="E44" s="14">
        <v>9990</v>
      </c>
      <c r="F44" s="14">
        <v>2006</v>
      </c>
      <c r="G44" s="14" t="s">
        <v>19</v>
      </c>
      <c r="H44" s="14" t="s">
        <v>17</v>
      </c>
      <c r="I44" s="16">
        <v>51.13</v>
      </c>
      <c r="J44" s="16">
        <f t="shared" si="0"/>
        <v>5.1181181181181179</v>
      </c>
      <c r="K44" s="17">
        <v>40640</v>
      </c>
      <c r="L44" s="14" t="s">
        <v>58</v>
      </c>
      <c r="M44" s="14">
        <v>102.27</v>
      </c>
      <c r="N44" s="14">
        <v>102.2</v>
      </c>
      <c r="O44" s="14">
        <v>102.22</v>
      </c>
      <c r="P44" s="14">
        <v>102.34</v>
      </c>
      <c r="Q44" s="14">
        <v>102.31</v>
      </c>
      <c r="R44" s="14">
        <v>102.16</v>
      </c>
      <c r="S44" s="14">
        <v>102.24</v>
      </c>
      <c r="T44" s="14">
        <v>102.16</v>
      </c>
      <c r="U44" s="14">
        <v>102.41</v>
      </c>
      <c r="V44" s="14">
        <v>102.39</v>
      </c>
      <c r="W44" s="14">
        <v>102.22</v>
      </c>
      <c r="X44" s="14">
        <v>102.18</v>
      </c>
      <c r="Y44" s="14">
        <v>102.33</v>
      </c>
      <c r="Z44" s="14">
        <v>102.11</v>
      </c>
      <c r="AA44" s="14">
        <v>102.2</v>
      </c>
      <c r="AB44" s="14">
        <v>102.45</v>
      </c>
      <c r="AC44" s="18">
        <f t="shared" si="1"/>
        <v>0.47066678470302925</v>
      </c>
      <c r="AD44" s="13">
        <f t="shared" si="2"/>
        <v>0.70670688393848236</v>
      </c>
      <c r="AE44" s="13">
        <f t="shared" si="3"/>
        <v>0.70670688393848236</v>
      </c>
    </row>
    <row r="45" spans="2:31">
      <c r="C45" s="4"/>
      <c r="D45" s="4"/>
      <c r="E45" s="4"/>
      <c r="F45" s="4"/>
      <c r="G45" s="4"/>
      <c r="H45" s="4"/>
      <c r="I45" s="6"/>
      <c r="J45" s="6"/>
      <c r="K45" s="8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D45" s="13"/>
    </row>
    <row r="46" spans="2:31">
      <c r="C46" s="4"/>
      <c r="D46" s="4"/>
      <c r="E46" s="4"/>
      <c r="F46" s="4"/>
      <c r="G46" s="4"/>
      <c r="H46" s="4"/>
      <c r="K46" s="8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D46" s="13"/>
    </row>
    <row r="47" spans="2:31">
      <c r="K47" s="5"/>
      <c r="AD47" s="13"/>
    </row>
    <row r="48" spans="2:31">
      <c r="B48">
        <v>1</v>
      </c>
      <c r="C48" s="4" t="s">
        <v>0</v>
      </c>
      <c r="D48" s="4" t="s">
        <v>5</v>
      </c>
      <c r="E48" s="4">
        <v>9990</v>
      </c>
      <c r="F48" s="4">
        <v>2005</v>
      </c>
      <c r="G48" s="9" t="s">
        <v>12</v>
      </c>
      <c r="H48" s="4" t="s">
        <v>4</v>
      </c>
      <c r="I48" s="6">
        <v>50.6</v>
      </c>
      <c r="J48" s="6">
        <f t="shared" ref="J48:J58" si="4">I48/E48*1000</f>
        <v>5.065065065065065</v>
      </c>
      <c r="K48" s="8">
        <v>40640</v>
      </c>
      <c r="L48" s="4" t="s">
        <v>58</v>
      </c>
      <c r="M48" s="4"/>
      <c r="N48" s="4">
        <v>97.89</v>
      </c>
      <c r="O48" s="4">
        <v>97.96</v>
      </c>
      <c r="P48" s="4">
        <v>97.87</v>
      </c>
      <c r="Q48" s="4">
        <v>98.06</v>
      </c>
      <c r="R48" s="4">
        <v>97.8</v>
      </c>
      <c r="S48" s="4">
        <v>98.2</v>
      </c>
      <c r="T48" s="4">
        <v>97.89</v>
      </c>
      <c r="U48" s="4">
        <v>98.69</v>
      </c>
      <c r="V48" s="4">
        <v>98.46</v>
      </c>
      <c r="W48" s="4">
        <v>98.57</v>
      </c>
      <c r="X48" s="4">
        <v>98.26</v>
      </c>
      <c r="Y48" s="4">
        <v>98.25</v>
      </c>
      <c r="Z48" s="4">
        <v>98</v>
      </c>
      <c r="AA48" s="4">
        <v>98.01</v>
      </c>
      <c r="AB48" s="4">
        <v>98.03</v>
      </c>
      <c r="AC48" s="13">
        <f>SKEW(M48:AB48)</f>
        <v>0.88841173255134553</v>
      </c>
      <c r="AD48" s="13">
        <f t="shared" ref="AD48:AD81" si="5">AC48*15*1000/(E48)</f>
        <v>1.3339515503773958</v>
      </c>
      <c r="AE48" s="13">
        <f t="shared" ref="AE48:AE81" si="6">ABS(AD48)</f>
        <v>1.3339515503773958</v>
      </c>
    </row>
    <row r="49" spans="2:32">
      <c r="B49">
        <v>2</v>
      </c>
      <c r="C49" s="4" t="s">
        <v>0</v>
      </c>
      <c r="D49" s="4" t="s">
        <v>6</v>
      </c>
      <c r="E49" s="4">
        <v>9990</v>
      </c>
      <c r="F49" s="4">
        <v>2005</v>
      </c>
      <c r="G49" s="9" t="s">
        <v>12</v>
      </c>
      <c r="H49" s="4" t="s">
        <v>4</v>
      </c>
      <c r="I49" s="6">
        <v>49.07</v>
      </c>
      <c r="J49" s="6">
        <f t="shared" si="4"/>
        <v>4.9119119119119121</v>
      </c>
      <c r="K49" s="8">
        <v>40640</v>
      </c>
      <c r="L49" s="4" t="s">
        <v>58</v>
      </c>
      <c r="M49" s="4">
        <v>98.22</v>
      </c>
      <c r="N49" s="4">
        <v>97.86</v>
      </c>
      <c r="O49" s="4">
        <v>97.98</v>
      </c>
      <c r="P49" s="4">
        <v>97.92</v>
      </c>
      <c r="Q49" s="4">
        <v>98.05</v>
      </c>
      <c r="R49" s="4">
        <v>97.79</v>
      </c>
      <c r="S49" s="4">
        <v>98.19</v>
      </c>
      <c r="T49" s="4">
        <v>97.95</v>
      </c>
      <c r="U49" s="4">
        <v>98.7</v>
      </c>
      <c r="V49" s="4">
        <v>98.45</v>
      </c>
      <c r="W49" s="4">
        <v>98.57</v>
      </c>
      <c r="X49" s="4">
        <v>98.32</v>
      </c>
      <c r="Y49" s="4">
        <v>98.25</v>
      </c>
      <c r="Z49" s="4">
        <v>98</v>
      </c>
      <c r="AA49" s="4">
        <v>98.02</v>
      </c>
      <c r="AB49" s="4">
        <v>98.08</v>
      </c>
      <c r="AC49" s="13">
        <f t="shared" ref="AC49:AC81" si="7">SKEW(M49:AB49)</f>
        <v>0.79272204738829011</v>
      </c>
      <c r="AD49" s="13">
        <f t="shared" si="5"/>
        <v>1.1902733444268621</v>
      </c>
      <c r="AE49" s="13">
        <f t="shared" si="6"/>
        <v>1.1902733444268621</v>
      </c>
    </row>
    <row r="50" spans="2:32">
      <c r="B50">
        <v>3</v>
      </c>
      <c r="C50" s="4" t="s">
        <v>0</v>
      </c>
      <c r="D50" s="4" t="s">
        <v>7</v>
      </c>
      <c r="E50" s="4">
        <v>9990</v>
      </c>
      <c r="F50" s="4">
        <v>2005</v>
      </c>
      <c r="G50" s="9" t="s">
        <v>12</v>
      </c>
      <c r="H50" s="4" t="s">
        <v>4</v>
      </c>
      <c r="I50" s="6">
        <v>49.33</v>
      </c>
      <c r="J50" s="6">
        <f t="shared" si="4"/>
        <v>4.9379379379379378</v>
      </c>
      <c r="K50" s="8">
        <v>40640</v>
      </c>
      <c r="L50" s="4" t="s">
        <v>58</v>
      </c>
      <c r="M50" s="4">
        <v>98.29</v>
      </c>
      <c r="N50" s="4">
        <v>97.89</v>
      </c>
      <c r="O50" s="4">
        <v>98.03</v>
      </c>
      <c r="P50" s="4">
        <v>97.92</v>
      </c>
      <c r="Q50" s="4">
        <v>98.1</v>
      </c>
      <c r="R50" s="4">
        <v>97.86</v>
      </c>
      <c r="S50" s="4">
        <v>98.28</v>
      </c>
      <c r="T50" s="4">
        <v>97.97</v>
      </c>
      <c r="U50" s="4">
        <v>98.86</v>
      </c>
      <c r="V50" s="4">
        <v>98.57</v>
      </c>
      <c r="W50" s="4">
        <v>98.68</v>
      </c>
      <c r="X50" s="4">
        <v>98.42</v>
      </c>
      <c r="Y50" s="4">
        <v>98.35</v>
      </c>
      <c r="Z50" s="4">
        <v>98.07</v>
      </c>
      <c r="AA50" s="4">
        <v>98.09</v>
      </c>
      <c r="AB50" s="4">
        <v>98.12</v>
      </c>
      <c r="AC50" s="13">
        <f t="shared" si="7"/>
        <v>0.82902670375519538</v>
      </c>
      <c r="AD50" s="13">
        <f t="shared" si="5"/>
        <v>1.2447848404732664</v>
      </c>
      <c r="AE50" s="13">
        <f t="shared" si="6"/>
        <v>1.2447848404732664</v>
      </c>
    </row>
    <row r="51" spans="2:32">
      <c r="B51">
        <v>4</v>
      </c>
      <c r="C51" s="4" t="s">
        <v>0</v>
      </c>
      <c r="D51" s="4" t="s">
        <v>8</v>
      </c>
      <c r="E51" s="4">
        <v>9990</v>
      </c>
      <c r="F51" s="4">
        <v>2005</v>
      </c>
      <c r="G51" s="9" t="s">
        <v>12</v>
      </c>
      <c r="H51" s="4" t="s">
        <v>4</v>
      </c>
      <c r="I51" s="6">
        <v>49.06</v>
      </c>
      <c r="J51" s="6">
        <f t="shared" si="4"/>
        <v>4.9109109109109115</v>
      </c>
      <c r="K51" s="8">
        <v>40640</v>
      </c>
      <c r="L51" s="4" t="s">
        <v>58</v>
      </c>
      <c r="M51" s="4">
        <v>98.15</v>
      </c>
      <c r="N51" s="4">
        <v>97.67</v>
      </c>
      <c r="O51" s="4">
        <v>97.95</v>
      </c>
      <c r="P51" s="4">
        <v>97.78</v>
      </c>
      <c r="Q51" s="4">
        <v>97.97</v>
      </c>
      <c r="R51" s="4">
        <v>97.8</v>
      </c>
      <c r="S51" s="4">
        <v>98.23</v>
      </c>
      <c r="T51" s="4">
        <v>97.91</v>
      </c>
      <c r="U51" s="4">
        <v>98.69</v>
      </c>
      <c r="V51" s="4">
        <v>98.44</v>
      </c>
      <c r="W51" s="4">
        <v>98.64</v>
      </c>
      <c r="X51" s="4">
        <v>98.25</v>
      </c>
      <c r="Y51" s="4">
        <v>98.28</v>
      </c>
      <c r="Z51" s="4">
        <v>97.99</v>
      </c>
      <c r="AA51" s="4">
        <v>98.03</v>
      </c>
      <c r="AB51" s="4">
        <v>98.01</v>
      </c>
      <c r="AC51" s="13">
        <f t="shared" si="7"/>
        <v>0.63235816126130739</v>
      </c>
      <c r="AD51" s="13">
        <f t="shared" si="5"/>
        <v>0.9494867286205817</v>
      </c>
      <c r="AE51" s="13">
        <f t="shared" si="6"/>
        <v>0.9494867286205817</v>
      </c>
    </row>
    <row r="52" spans="2:32">
      <c r="B52">
        <v>5</v>
      </c>
      <c r="C52" s="4" t="s">
        <v>0</v>
      </c>
      <c r="D52" s="4" t="s">
        <v>9</v>
      </c>
      <c r="E52" s="4">
        <v>9990</v>
      </c>
      <c r="F52" s="4">
        <v>2005</v>
      </c>
      <c r="G52" s="9" t="s">
        <v>12</v>
      </c>
      <c r="H52" s="4" t="s">
        <v>4</v>
      </c>
      <c r="I52" s="6">
        <v>49.06</v>
      </c>
      <c r="J52" s="6">
        <f t="shared" si="4"/>
        <v>4.9109109109109115</v>
      </c>
      <c r="K52" s="8">
        <v>40640</v>
      </c>
      <c r="L52" s="4" t="s">
        <v>58</v>
      </c>
      <c r="M52" s="4">
        <v>98.13</v>
      </c>
      <c r="N52" s="4">
        <v>97.7</v>
      </c>
      <c r="O52" s="4">
        <v>97.99</v>
      </c>
      <c r="P52" s="4">
        <v>97.89</v>
      </c>
      <c r="Q52" s="4">
        <v>97.98</v>
      </c>
      <c r="R52" s="4">
        <v>97.75</v>
      </c>
      <c r="S52" s="4">
        <v>98.2</v>
      </c>
      <c r="T52" s="4">
        <v>97.9</v>
      </c>
      <c r="U52" s="4">
        <v>98.75</v>
      </c>
      <c r="V52" s="4">
        <v>98.44</v>
      </c>
      <c r="W52" s="4">
        <v>98.63</v>
      </c>
      <c r="X52" s="4">
        <v>98.29</v>
      </c>
      <c r="Y52" s="4">
        <v>98.26</v>
      </c>
      <c r="Z52" s="4">
        <v>97.99</v>
      </c>
      <c r="AA52" s="4">
        <v>97.95</v>
      </c>
      <c r="AB52" s="4">
        <v>98.04</v>
      </c>
      <c r="AC52" s="13">
        <f t="shared" si="7"/>
        <v>0.79285874925011868</v>
      </c>
      <c r="AD52" s="13">
        <f t="shared" si="5"/>
        <v>1.1904786024776557</v>
      </c>
      <c r="AE52" s="13">
        <f t="shared" si="6"/>
        <v>1.1904786024776557</v>
      </c>
    </row>
    <row r="53" spans="2:32">
      <c r="B53">
        <v>6</v>
      </c>
      <c r="C53" s="4" t="s">
        <v>0</v>
      </c>
      <c r="D53" s="4" t="s">
        <v>10</v>
      </c>
      <c r="E53" s="4">
        <v>9985</v>
      </c>
      <c r="F53" s="4">
        <v>2005</v>
      </c>
      <c r="G53" s="9" t="s">
        <v>12</v>
      </c>
      <c r="H53" s="4" t="s">
        <v>4</v>
      </c>
      <c r="I53" s="6">
        <v>48.99</v>
      </c>
      <c r="J53" s="6">
        <f t="shared" si="4"/>
        <v>4.9063595393089638</v>
      </c>
      <c r="K53" s="8">
        <v>40640</v>
      </c>
      <c r="L53" s="4" t="s">
        <v>58</v>
      </c>
      <c r="M53" s="4">
        <v>98.03</v>
      </c>
      <c r="N53" s="4">
        <v>97.66</v>
      </c>
      <c r="O53" s="4">
        <v>97.75</v>
      </c>
      <c r="P53" s="4">
        <v>97.7</v>
      </c>
      <c r="Q53" s="4">
        <v>97.91</v>
      </c>
      <c r="R53" s="4">
        <v>97.65</v>
      </c>
      <c r="S53" s="4">
        <v>98.04</v>
      </c>
      <c r="T53" s="4">
        <v>97.71</v>
      </c>
      <c r="U53" s="4">
        <v>98.55</v>
      </c>
      <c r="V53" s="4">
        <v>98.35</v>
      </c>
      <c r="W53" s="4">
        <v>98.46</v>
      </c>
      <c r="X53" s="4">
        <v>98.04</v>
      </c>
      <c r="Y53" s="4">
        <v>98.14</v>
      </c>
      <c r="Z53" s="4">
        <v>97.84</v>
      </c>
      <c r="AA53" s="4">
        <v>97.91</v>
      </c>
      <c r="AB53" s="4">
        <v>97.86</v>
      </c>
      <c r="AC53" s="13">
        <f t="shared" si="7"/>
        <v>0.82624983197213364</v>
      </c>
      <c r="AD53" s="13">
        <f t="shared" si="5"/>
        <v>1.2412366028624942</v>
      </c>
      <c r="AE53" s="13">
        <f t="shared" si="6"/>
        <v>1.2412366028624942</v>
      </c>
    </row>
    <row r="54" spans="2:32">
      <c r="B54">
        <v>7</v>
      </c>
      <c r="C54" s="4" t="s">
        <v>0</v>
      </c>
      <c r="D54" s="4" t="s">
        <v>11</v>
      </c>
      <c r="E54" s="4">
        <v>9980</v>
      </c>
      <c r="F54" s="4">
        <v>2005</v>
      </c>
      <c r="G54" s="9" t="s">
        <v>12</v>
      </c>
      <c r="H54" s="4" t="s">
        <v>4</v>
      </c>
      <c r="I54" s="6">
        <v>49.07</v>
      </c>
      <c r="J54" s="6">
        <f t="shared" si="4"/>
        <v>4.9168336673346689</v>
      </c>
      <c r="K54" s="8">
        <v>40640</v>
      </c>
      <c r="L54" s="4" t="s">
        <v>58</v>
      </c>
      <c r="M54" s="4">
        <v>98.18</v>
      </c>
      <c r="N54" s="4">
        <v>97.77</v>
      </c>
      <c r="O54" s="4">
        <v>97.97</v>
      </c>
      <c r="P54" s="4">
        <v>97.89</v>
      </c>
      <c r="Q54" s="4">
        <v>98.09</v>
      </c>
      <c r="R54" s="4">
        <v>97.8</v>
      </c>
      <c r="S54" s="4">
        <v>98.25</v>
      </c>
      <c r="T54" s="4">
        <v>97.88</v>
      </c>
      <c r="U54" s="4">
        <v>98.82</v>
      </c>
      <c r="V54" s="4">
        <v>98.46</v>
      </c>
      <c r="W54" s="4">
        <v>98.63</v>
      </c>
      <c r="X54" s="4">
        <v>98.27</v>
      </c>
      <c r="Y54" s="4">
        <v>98.25</v>
      </c>
      <c r="Z54" s="4">
        <v>98.02</v>
      </c>
      <c r="AA54" s="4">
        <v>97.97</v>
      </c>
      <c r="AB54" s="4">
        <v>98.01</v>
      </c>
      <c r="AC54" s="13">
        <f t="shared" si="7"/>
        <v>0.95474076522424733</v>
      </c>
      <c r="AD54" s="13">
        <f t="shared" si="5"/>
        <v>1.434981110056484</v>
      </c>
      <c r="AE54" s="13">
        <f t="shared" si="6"/>
        <v>1.434981110056484</v>
      </c>
    </row>
    <row r="55" spans="2:32">
      <c r="B55">
        <v>8</v>
      </c>
      <c r="C55" s="4" t="s">
        <v>0</v>
      </c>
      <c r="D55" s="4" t="s">
        <v>14</v>
      </c>
      <c r="E55" s="4">
        <v>9988</v>
      </c>
      <c r="F55" s="4">
        <v>2005</v>
      </c>
      <c r="G55" s="9" t="s">
        <v>12</v>
      </c>
      <c r="H55" s="4" t="s">
        <v>4</v>
      </c>
      <c r="I55" s="6">
        <v>49.08</v>
      </c>
      <c r="J55" s="6">
        <f t="shared" si="4"/>
        <v>4.9138966760112135</v>
      </c>
      <c r="K55" s="8">
        <v>40640</v>
      </c>
      <c r="L55" s="4" t="s">
        <v>58</v>
      </c>
      <c r="M55" s="4">
        <v>98.23</v>
      </c>
      <c r="N55" s="4">
        <v>97.82</v>
      </c>
      <c r="O55" s="4">
        <v>97.9</v>
      </c>
      <c r="P55" s="4">
        <v>97.91</v>
      </c>
      <c r="Q55" s="4">
        <v>98.07</v>
      </c>
      <c r="R55" s="4">
        <v>97.83</v>
      </c>
      <c r="S55" s="4">
        <v>98.16</v>
      </c>
      <c r="T55" s="4">
        <v>97.95</v>
      </c>
      <c r="U55" s="4">
        <v>98.8</v>
      </c>
      <c r="V55" s="4">
        <v>98.52</v>
      </c>
      <c r="W55" s="4">
        <v>98.58</v>
      </c>
      <c r="X55" s="4">
        <v>98.27</v>
      </c>
      <c r="Y55" s="4">
        <v>98.38</v>
      </c>
      <c r="Z55" s="4">
        <v>98</v>
      </c>
      <c r="AA55" s="4">
        <v>98.06</v>
      </c>
      <c r="AB55" s="4">
        <v>98.06</v>
      </c>
      <c r="AC55" s="13">
        <f t="shared" si="7"/>
        <v>0.88963613457479085</v>
      </c>
      <c r="AD55" s="13">
        <f t="shared" si="5"/>
        <v>1.3360574708271789</v>
      </c>
      <c r="AE55" s="13">
        <f t="shared" si="6"/>
        <v>1.3360574708271789</v>
      </c>
    </row>
    <row r="56" spans="2:32">
      <c r="B56">
        <v>9</v>
      </c>
      <c r="C56" s="4" t="s">
        <v>0</v>
      </c>
      <c r="D56" s="4" t="s">
        <v>15</v>
      </c>
      <c r="E56" s="4">
        <v>9988</v>
      </c>
      <c r="F56" s="4">
        <v>2005</v>
      </c>
      <c r="G56" s="9" t="s">
        <v>12</v>
      </c>
      <c r="H56" s="4" t="s">
        <v>4</v>
      </c>
      <c r="I56" s="6">
        <v>49.17</v>
      </c>
      <c r="J56" s="6">
        <f t="shared" si="4"/>
        <v>4.9229074889867839</v>
      </c>
      <c r="K56" s="8">
        <v>40640</v>
      </c>
      <c r="L56" s="4" t="s">
        <v>58</v>
      </c>
      <c r="M56" s="4">
        <v>98.39</v>
      </c>
      <c r="N56" s="4">
        <v>97.96</v>
      </c>
      <c r="O56" s="4">
        <v>98.18</v>
      </c>
      <c r="P56" s="4">
        <v>97.99</v>
      </c>
      <c r="Q56" s="4">
        <v>98.23</v>
      </c>
      <c r="R56" s="4">
        <v>97.93</v>
      </c>
      <c r="S56" s="4">
        <v>98.39</v>
      </c>
      <c r="T56" s="4">
        <v>98.1</v>
      </c>
      <c r="U56" s="4">
        <v>99.02</v>
      </c>
      <c r="V56" s="4">
        <v>98.63</v>
      </c>
      <c r="W56" s="4">
        <v>98.8</v>
      </c>
      <c r="X56" s="4">
        <v>98.51</v>
      </c>
      <c r="Y56" s="4">
        <v>98.55</v>
      </c>
      <c r="Z56" s="4">
        <v>98.16</v>
      </c>
      <c r="AA56" s="4">
        <v>98.28</v>
      </c>
      <c r="AB56" s="4">
        <v>98.22</v>
      </c>
      <c r="AC56" s="13">
        <f t="shared" si="7"/>
        <v>0.74443745308992249</v>
      </c>
      <c r="AD56" s="13">
        <f t="shared" si="5"/>
        <v>1.1179977769672444</v>
      </c>
      <c r="AE56" s="13">
        <f t="shared" si="6"/>
        <v>1.1179977769672444</v>
      </c>
    </row>
    <row r="57" spans="2:32">
      <c r="B57">
        <v>10</v>
      </c>
      <c r="C57" s="4" t="s">
        <v>0</v>
      </c>
      <c r="D57" s="4" t="s">
        <v>16</v>
      </c>
      <c r="E57" s="4">
        <v>9990</v>
      </c>
      <c r="F57" s="4">
        <v>2005</v>
      </c>
      <c r="G57" s="9" t="s">
        <v>12</v>
      </c>
      <c r="H57" s="4" t="s">
        <v>4</v>
      </c>
      <c r="I57" s="6">
        <v>49.12</v>
      </c>
      <c r="J57" s="6">
        <f t="shared" si="4"/>
        <v>4.9169169169169171</v>
      </c>
      <c r="K57" s="8">
        <v>40640</v>
      </c>
      <c r="L57" s="4" t="s">
        <v>58</v>
      </c>
      <c r="M57" s="4">
        <v>98.27</v>
      </c>
      <c r="N57" s="4">
        <v>97.94</v>
      </c>
      <c r="O57" s="4">
        <v>98.05</v>
      </c>
      <c r="P57" s="4">
        <v>98</v>
      </c>
      <c r="Q57" s="4">
        <v>98.08</v>
      </c>
      <c r="R57" s="4">
        <v>97.91</v>
      </c>
      <c r="S57" s="4">
        <v>98.33</v>
      </c>
      <c r="T57" s="4">
        <v>98.04</v>
      </c>
      <c r="U57" s="4">
        <v>98.79</v>
      </c>
      <c r="V57" s="4">
        <v>98.58</v>
      </c>
      <c r="W57" s="4">
        <v>98.75</v>
      </c>
      <c r="X57" s="4">
        <v>98.38</v>
      </c>
      <c r="Y57" s="4">
        <v>98.33</v>
      </c>
      <c r="Z57" s="4">
        <v>98.13</v>
      </c>
      <c r="AA57" s="4">
        <v>98.1</v>
      </c>
      <c r="AB57" s="4">
        <v>98.1</v>
      </c>
      <c r="AC57" s="13">
        <f t="shared" si="7"/>
        <v>0.93830382713434834</v>
      </c>
      <c r="AD57" s="13">
        <f t="shared" si="5"/>
        <v>1.4088646053068294</v>
      </c>
      <c r="AE57" s="13">
        <f t="shared" si="6"/>
        <v>1.4088646053068294</v>
      </c>
    </row>
    <row r="58" spans="2:32">
      <c r="B58">
        <v>11</v>
      </c>
      <c r="C58" s="4" t="s">
        <v>0</v>
      </c>
      <c r="D58" s="4">
        <v>17</v>
      </c>
      <c r="E58" s="4">
        <v>9992</v>
      </c>
      <c r="F58" s="4">
        <v>2005</v>
      </c>
      <c r="G58" s="9" t="s">
        <v>12</v>
      </c>
      <c r="H58" s="4" t="s">
        <v>4</v>
      </c>
      <c r="I58" s="6">
        <v>48.71</v>
      </c>
      <c r="J58" s="6">
        <f t="shared" si="4"/>
        <v>4.8748999199359488</v>
      </c>
      <c r="K58" s="8">
        <v>40640</v>
      </c>
      <c r="L58" s="4" t="s">
        <v>58</v>
      </c>
      <c r="M58" s="4">
        <v>97.2</v>
      </c>
      <c r="N58" s="4">
        <v>97.06</v>
      </c>
      <c r="O58" s="4">
        <v>97.39</v>
      </c>
      <c r="P58" s="4">
        <v>97.44</v>
      </c>
      <c r="Q58" s="4">
        <v>97.31</v>
      </c>
      <c r="R58" s="4">
        <v>97.22</v>
      </c>
      <c r="S58" s="4">
        <v>97.35</v>
      </c>
      <c r="T58" s="4">
        <v>97.1</v>
      </c>
      <c r="U58" s="4">
        <v>97.79</v>
      </c>
      <c r="V58" s="4">
        <v>97.58</v>
      </c>
      <c r="W58" s="4">
        <v>97.95</v>
      </c>
      <c r="X58" s="4">
        <v>97.54</v>
      </c>
      <c r="Y58" s="4">
        <v>97.72</v>
      </c>
      <c r="Z58" s="4">
        <v>97.19</v>
      </c>
      <c r="AA58" s="4">
        <v>97.53</v>
      </c>
      <c r="AB58" s="4">
        <v>97.22</v>
      </c>
      <c r="AC58" s="13">
        <f t="shared" si="7"/>
        <v>0.61925369836681621</v>
      </c>
      <c r="AD58" s="13">
        <f t="shared" si="5"/>
        <v>0.92962424694778267</v>
      </c>
      <c r="AE58" s="13">
        <f t="shared" si="6"/>
        <v>0.92962424694778267</v>
      </c>
      <c r="AF58" s="13">
        <f>AVERAGE(AE48:AE58)</f>
        <v>1.2161578981221615</v>
      </c>
    </row>
    <row r="59" spans="2:32">
      <c r="B59">
        <v>12</v>
      </c>
      <c r="C59" s="4" t="s">
        <v>0</v>
      </c>
      <c r="D59" s="4">
        <v>8</v>
      </c>
      <c r="E59" s="4">
        <v>9995</v>
      </c>
      <c r="F59" s="4">
        <v>2006</v>
      </c>
      <c r="G59" s="9" t="s">
        <v>18</v>
      </c>
      <c r="H59" s="4" t="s">
        <v>17</v>
      </c>
      <c r="I59" s="6">
        <v>51.09</v>
      </c>
      <c r="J59" s="6">
        <f t="shared" ref="J59:J79" si="8">I59/E59*1000</f>
        <v>5.1115557778889444</v>
      </c>
      <c r="K59" s="8">
        <v>40640</v>
      </c>
      <c r="L59" s="4" t="s">
        <v>58</v>
      </c>
      <c r="M59" s="4">
        <v>102.12</v>
      </c>
      <c r="N59" s="4">
        <v>102.11</v>
      </c>
      <c r="O59" s="4">
        <v>102.18</v>
      </c>
      <c r="P59" s="4">
        <v>102.25</v>
      </c>
      <c r="Q59" s="4">
        <v>101.98</v>
      </c>
      <c r="R59" s="4">
        <v>102.14</v>
      </c>
      <c r="S59" s="4">
        <v>102.24</v>
      </c>
      <c r="T59" s="4">
        <v>102.15</v>
      </c>
      <c r="U59" s="4">
        <v>102.25</v>
      </c>
      <c r="V59" s="4">
        <v>102.27</v>
      </c>
      <c r="W59" s="4">
        <v>102.3</v>
      </c>
      <c r="X59" s="4">
        <v>102.17</v>
      </c>
      <c r="Y59" s="4">
        <v>102.24</v>
      </c>
      <c r="Z59" s="4">
        <v>102.06</v>
      </c>
      <c r="AA59" s="4">
        <v>102.21</v>
      </c>
      <c r="AB59" s="4">
        <v>102.35</v>
      </c>
      <c r="AC59" s="13">
        <f t="shared" si="7"/>
        <v>-0.48788541856653195</v>
      </c>
      <c r="AD59" s="13">
        <f t="shared" si="5"/>
        <v>-0.73219422496227904</v>
      </c>
      <c r="AE59" s="13">
        <f t="shared" si="6"/>
        <v>0.73219422496227904</v>
      </c>
    </row>
    <row r="60" spans="2:32">
      <c r="B60">
        <v>13</v>
      </c>
      <c r="C60" s="4" t="s">
        <v>0</v>
      </c>
      <c r="D60" s="4">
        <v>7</v>
      </c>
      <c r="E60" s="4">
        <v>9980</v>
      </c>
      <c r="F60" s="4">
        <v>2006</v>
      </c>
      <c r="G60" s="9" t="s">
        <v>18</v>
      </c>
      <c r="H60" s="4" t="s">
        <v>17</v>
      </c>
      <c r="I60" s="6">
        <v>51.16</v>
      </c>
      <c r="J60" s="6">
        <f t="shared" si="8"/>
        <v>5.1262525050100196</v>
      </c>
      <c r="K60" s="8">
        <v>40640</v>
      </c>
      <c r="L60" s="4" t="s">
        <v>58</v>
      </c>
      <c r="M60" s="4">
        <v>102.2</v>
      </c>
      <c r="N60" s="4">
        <v>102.23</v>
      </c>
      <c r="O60" s="4">
        <v>102.36</v>
      </c>
      <c r="P60" s="4">
        <v>102.26</v>
      </c>
      <c r="Q60" s="4">
        <v>102.18</v>
      </c>
      <c r="R60" s="4">
        <v>102.29</v>
      </c>
      <c r="S60" s="4">
        <v>102.45</v>
      </c>
      <c r="T60" s="4">
        <v>102.32</v>
      </c>
      <c r="U60" s="4">
        <v>102.34</v>
      </c>
      <c r="V60" s="4">
        <v>102.35</v>
      </c>
      <c r="W60" s="4">
        <v>102.44</v>
      </c>
      <c r="X60" s="4">
        <v>102.25</v>
      </c>
      <c r="Y60" s="4">
        <v>102.48</v>
      </c>
      <c r="Z60" s="4">
        <v>102.21</v>
      </c>
      <c r="AA60" s="4">
        <v>102.44</v>
      </c>
      <c r="AB60" s="4">
        <v>102.37</v>
      </c>
      <c r="AC60" s="13">
        <f t="shared" si="7"/>
        <v>0.12998251250771015</v>
      </c>
      <c r="AD60" s="13">
        <f t="shared" si="5"/>
        <v>0.1953644977570794</v>
      </c>
      <c r="AE60" s="13">
        <f t="shared" si="6"/>
        <v>0.1953644977570794</v>
      </c>
    </row>
    <row r="61" spans="2:32">
      <c r="B61">
        <v>14</v>
      </c>
      <c r="C61" s="4" t="s">
        <v>0</v>
      </c>
      <c r="D61" s="4">
        <v>9</v>
      </c>
      <c r="E61" s="4">
        <v>10010</v>
      </c>
      <c r="F61" s="4">
        <v>2006</v>
      </c>
      <c r="G61" s="9" t="s">
        <v>19</v>
      </c>
      <c r="H61" s="4" t="s">
        <v>17</v>
      </c>
      <c r="I61" s="6">
        <v>51.24</v>
      </c>
      <c r="J61" s="6">
        <f t="shared" si="8"/>
        <v>5.1188811188811192</v>
      </c>
      <c r="K61" s="8">
        <v>40640</v>
      </c>
      <c r="L61" s="4" t="s">
        <v>58</v>
      </c>
      <c r="M61" s="4">
        <v>102.46</v>
      </c>
      <c r="N61" s="4">
        <v>102.27</v>
      </c>
      <c r="O61" s="4">
        <v>102.36</v>
      </c>
      <c r="P61" s="4">
        <v>102.44</v>
      </c>
      <c r="Q61" s="4">
        <v>102.44</v>
      </c>
      <c r="R61" s="4">
        <v>102.34</v>
      </c>
      <c r="S61" s="4">
        <v>102.41</v>
      </c>
      <c r="T61" s="4">
        <v>102.51</v>
      </c>
      <c r="U61" s="4">
        <v>102.61</v>
      </c>
      <c r="V61" s="4">
        <v>102.53</v>
      </c>
      <c r="W61" s="4">
        <v>102.61</v>
      </c>
      <c r="X61" s="4">
        <v>102.53</v>
      </c>
      <c r="Y61" s="4">
        <v>102.67</v>
      </c>
      <c r="Z61" s="4">
        <v>102.35</v>
      </c>
      <c r="AA61" s="4">
        <v>102.48</v>
      </c>
      <c r="AB61" s="4">
        <v>102.52</v>
      </c>
      <c r="AC61" s="13">
        <f t="shared" si="7"/>
        <v>1.4344457964053708E-2</v>
      </c>
      <c r="AD61" s="13">
        <f t="shared" si="5"/>
        <v>2.1495191754326237E-2</v>
      </c>
      <c r="AE61" s="13">
        <f t="shared" si="6"/>
        <v>2.1495191754326237E-2</v>
      </c>
    </row>
    <row r="62" spans="2:32">
      <c r="B62">
        <v>15</v>
      </c>
      <c r="C62" s="4" t="s">
        <v>0</v>
      </c>
      <c r="D62" s="4" t="s">
        <v>55</v>
      </c>
      <c r="E62" s="4">
        <v>9990</v>
      </c>
      <c r="F62" s="4">
        <v>2006</v>
      </c>
      <c r="G62" s="9" t="s">
        <v>19</v>
      </c>
      <c r="H62" s="4" t="s">
        <v>17</v>
      </c>
      <c r="I62" s="6">
        <v>51.2</v>
      </c>
      <c r="J62" s="6">
        <f t="shared" si="8"/>
        <v>5.1251251251251251</v>
      </c>
      <c r="K62" s="8">
        <v>40640</v>
      </c>
      <c r="L62" s="4" t="s">
        <v>58</v>
      </c>
      <c r="M62" s="4">
        <v>102.4</v>
      </c>
      <c r="N62" s="4">
        <v>102.24</v>
      </c>
      <c r="O62" s="4">
        <v>102.25</v>
      </c>
      <c r="P62" s="4">
        <v>102.41</v>
      </c>
      <c r="Q62" s="4">
        <v>102.48</v>
      </c>
      <c r="R62" s="4">
        <v>102.25</v>
      </c>
      <c r="S62" s="4">
        <v>102.42</v>
      </c>
      <c r="T62" s="4">
        <v>102.46</v>
      </c>
      <c r="U62" s="4">
        <v>102.57</v>
      </c>
      <c r="V62" s="4">
        <v>102.46</v>
      </c>
      <c r="W62" s="4">
        <v>102.56</v>
      </c>
      <c r="X62" s="4">
        <v>102.42</v>
      </c>
      <c r="Y62" s="4">
        <v>102.54</v>
      </c>
      <c r="Z62" s="4">
        <v>102.22</v>
      </c>
      <c r="AA62" s="4">
        <v>102.35</v>
      </c>
      <c r="AB62" s="4">
        <v>102.37</v>
      </c>
      <c r="AC62" s="13">
        <f t="shared" si="7"/>
        <v>-0.21157338065765047</v>
      </c>
      <c r="AD62" s="13">
        <f t="shared" si="5"/>
        <v>-0.31767774873521093</v>
      </c>
      <c r="AE62" s="13">
        <f t="shared" si="6"/>
        <v>0.31767774873521093</v>
      </c>
    </row>
    <row r="63" spans="2:32">
      <c r="B63">
        <v>16</v>
      </c>
      <c r="C63" s="4" t="s">
        <v>0</v>
      </c>
      <c r="D63" s="4">
        <v>14</v>
      </c>
      <c r="E63" s="4">
        <v>9992</v>
      </c>
      <c r="F63" s="4">
        <v>2006</v>
      </c>
      <c r="G63" s="9" t="s">
        <v>19</v>
      </c>
      <c r="H63" s="4" t="s">
        <v>17</v>
      </c>
      <c r="I63" s="6">
        <v>51.19</v>
      </c>
      <c r="J63" s="6">
        <f t="shared" si="8"/>
        <v>5.1230984787830254</v>
      </c>
      <c r="K63" s="8">
        <v>40640</v>
      </c>
      <c r="L63" s="4" t="s">
        <v>58</v>
      </c>
      <c r="M63" s="4">
        <v>102.46</v>
      </c>
      <c r="N63" s="4">
        <v>102.2</v>
      </c>
      <c r="O63" s="4">
        <v>102.35</v>
      </c>
      <c r="P63" s="4">
        <v>102.36</v>
      </c>
      <c r="Q63" s="4">
        <v>102.39</v>
      </c>
      <c r="R63" s="4">
        <v>102.19</v>
      </c>
      <c r="S63" s="4">
        <v>102.46</v>
      </c>
      <c r="T63" s="4">
        <v>102.38</v>
      </c>
      <c r="U63" s="4">
        <v>102.6</v>
      </c>
      <c r="V63" s="4">
        <v>102.34</v>
      </c>
      <c r="W63" s="4">
        <v>102.55</v>
      </c>
      <c r="X63" s="4">
        <v>102.32</v>
      </c>
      <c r="Y63" s="4">
        <v>102.37</v>
      </c>
      <c r="Z63" s="4">
        <v>102.26</v>
      </c>
      <c r="AA63" s="4">
        <v>102.43</v>
      </c>
      <c r="AB63" s="4">
        <v>102.41</v>
      </c>
      <c r="AC63" s="13">
        <f t="shared" si="7"/>
        <v>0.13255975881057286</v>
      </c>
      <c r="AD63" s="13">
        <f t="shared" si="5"/>
        <v>0.19899883728568782</v>
      </c>
      <c r="AE63" s="13">
        <f t="shared" si="6"/>
        <v>0.19899883728568782</v>
      </c>
    </row>
    <row r="64" spans="2:32">
      <c r="B64">
        <v>17</v>
      </c>
      <c r="C64" s="4" t="s">
        <v>0</v>
      </c>
      <c r="D64" s="4">
        <v>2</v>
      </c>
      <c r="E64" s="4">
        <v>9991</v>
      </c>
      <c r="F64" s="4">
        <v>2005</v>
      </c>
      <c r="G64" s="9" t="s">
        <v>20</v>
      </c>
      <c r="H64" s="4" t="s">
        <v>17</v>
      </c>
      <c r="I64" s="6">
        <v>50.91</v>
      </c>
      <c r="J64" s="6">
        <f t="shared" si="8"/>
        <v>5.0955860274246811</v>
      </c>
      <c r="K64" s="8">
        <v>40640</v>
      </c>
      <c r="L64" s="4" t="s">
        <v>58</v>
      </c>
      <c r="M64" s="4">
        <v>102</v>
      </c>
      <c r="N64" s="4">
        <v>101.87</v>
      </c>
      <c r="O64" s="4">
        <v>102.02</v>
      </c>
      <c r="P64" s="4">
        <v>101.97</v>
      </c>
      <c r="Q64" s="4">
        <v>101.66</v>
      </c>
      <c r="R64" s="4">
        <v>101.73</v>
      </c>
      <c r="S64" s="4">
        <v>101.81</v>
      </c>
      <c r="T64" s="4">
        <v>101.74</v>
      </c>
      <c r="U64" s="4">
        <v>101.61</v>
      </c>
      <c r="V64" s="4">
        <v>101.63</v>
      </c>
      <c r="W64" s="4">
        <v>101.78</v>
      </c>
      <c r="X64" s="4">
        <v>101.62</v>
      </c>
      <c r="Y64" s="4">
        <v>101.94</v>
      </c>
      <c r="Z64" s="4">
        <v>101.78</v>
      </c>
      <c r="AA64" s="4">
        <v>101.93</v>
      </c>
      <c r="AB64" s="4">
        <v>102</v>
      </c>
      <c r="AC64" s="13">
        <f t="shared" si="7"/>
        <v>-3.8265254430406147E-2</v>
      </c>
      <c r="AD64" s="13">
        <f t="shared" si="5"/>
        <v>-5.7449586273255152E-2</v>
      </c>
      <c r="AE64" s="13">
        <f t="shared" si="6"/>
        <v>5.7449586273255152E-2</v>
      </c>
    </row>
    <row r="65" spans="2:32">
      <c r="B65">
        <v>18</v>
      </c>
      <c r="C65" s="4" t="s">
        <v>0</v>
      </c>
      <c r="D65" s="4">
        <v>5</v>
      </c>
      <c r="E65" s="4">
        <v>10001</v>
      </c>
      <c r="F65" s="4">
        <v>2006</v>
      </c>
      <c r="G65" s="4" t="s">
        <v>52</v>
      </c>
      <c r="H65" s="4" t="s">
        <v>17</v>
      </c>
      <c r="I65" s="6">
        <v>50.91</v>
      </c>
      <c r="J65" s="6">
        <f t="shared" si="8"/>
        <v>5.0904909509049094</v>
      </c>
      <c r="K65" s="8">
        <v>40640</v>
      </c>
      <c r="L65" s="4" t="s">
        <v>58</v>
      </c>
      <c r="M65" s="4">
        <v>101.86</v>
      </c>
      <c r="N65" s="4">
        <v>101.85</v>
      </c>
      <c r="O65" s="4">
        <v>101.95</v>
      </c>
      <c r="P65" s="4">
        <v>101.78</v>
      </c>
      <c r="Q65" s="4">
        <v>101.68</v>
      </c>
      <c r="R65" s="4">
        <v>101.64</v>
      </c>
      <c r="S65" s="4">
        <v>101.95</v>
      </c>
      <c r="T65" s="4">
        <v>101.73</v>
      </c>
      <c r="U65" s="4">
        <v>102.01</v>
      </c>
      <c r="V65" s="4">
        <v>102.09</v>
      </c>
      <c r="W65" s="4">
        <v>101.78</v>
      </c>
      <c r="X65" s="4">
        <v>101.65</v>
      </c>
      <c r="Y65" s="4">
        <v>101.88</v>
      </c>
      <c r="Z65" s="4">
        <v>101.53</v>
      </c>
      <c r="AA65" s="4">
        <v>101.76</v>
      </c>
      <c r="AB65" s="4">
        <v>101.89</v>
      </c>
      <c r="AC65" s="13">
        <f t="shared" si="7"/>
        <v>-4.0033051065578126E-2</v>
      </c>
      <c r="AD65" s="13">
        <f t="shared" si="5"/>
        <v>-6.0043572241143081E-2</v>
      </c>
      <c r="AE65" s="13">
        <f t="shared" si="6"/>
        <v>6.0043572241143081E-2</v>
      </c>
    </row>
    <row r="66" spans="2:32">
      <c r="B66">
        <v>19</v>
      </c>
      <c r="C66" s="4" t="s">
        <v>0</v>
      </c>
      <c r="D66" s="4">
        <v>15</v>
      </c>
      <c r="E66" s="4">
        <v>9995</v>
      </c>
      <c r="F66" s="4">
        <v>2006</v>
      </c>
      <c r="G66" s="4" t="s">
        <v>19</v>
      </c>
      <c r="H66" s="4" t="s">
        <v>17</v>
      </c>
      <c r="I66" s="6">
        <v>51.27</v>
      </c>
      <c r="J66" s="6">
        <f t="shared" si="8"/>
        <v>5.1295647823911956</v>
      </c>
      <c r="K66" s="8">
        <v>40640</v>
      </c>
      <c r="L66" s="4" t="s">
        <v>58</v>
      </c>
      <c r="M66" s="4">
        <v>102.5</v>
      </c>
      <c r="N66" s="4">
        <v>102.39</v>
      </c>
      <c r="O66" s="4">
        <v>102.42</v>
      </c>
      <c r="P66" s="4">
        <v>102.49</v>
      </c>
      <c r="Q66" s="4">
        <v>102.45</v>
      </c>
      <c r="R66" s="4">
        <v>102.42</v>
      </c>
      <c r="S66" s="4">
        <v>102.44</v>
      </c>
      <c r="T66" s="4">
        <v>102.53</v>
      </c>
      <c r="U66" s="4">
        <v>102.7</v>
      </c>
      <c r="V66" s="4">
        <v>102.62</v>
      </c>
      <c r="W66" s="4">
        <v>102.66</v>
      </c>
      <c r="X66" s="4">
        <v>102.5</v>
      </c>
      <c r="Y66" s="4">
        <v>102.72</v>
      </c>
      <c r="Z66" s="4">
        <v>102.49</v>
      </c>
      <c r="AA66" s="4">
        <v>102.52</v>
      </c>
      <c r="AB66" s="4">
        <v>102.65</v>
      </c>
      <c r="AC66" s="13">
        <f t="shared" si="7"/>
        <v>0.57754362422675953</v>
      </c>
      <c r="AD66" s="13">
        <f t="shared" si="5"/>
        <v>0.86674881074551202</v>
      </c>
      <c r="AE66" s="13">
        <f t="shared" si="6"/>
        <v>0.86674881074551202</v>
      </c>
    </row>
    <row r="67" spans="2:32">
      <c r="B67">
        <v>20</v>
      </c>
      <c r="C67" s="4" t="s">
        <v>0</v>
      </c>
      <c r="D67" s="4">
        <v>12</v>
      </c>
      <c r="E67" s="4">
        <v>10000</v>
      </c>
      <c r="F67" s="4">
        <v>2006</v>
      </c>
      <c r="G67" s="4" t="s">
        <v>18</v>
      </c>
      <c r="H67" s="4" t="s">
        <v>17</v>
      </c>
      <c r="I67" s="6">
        <v>51.13</v>
      </c>
      <c r="J67" s="6">
        <f t="shared" si="8"/>
        <v>5.1130000000000004</v>
      </c>
      <c r="K67" s="8">
        <v>40640</v>
      </c>
      <c r="L67" s="4" t="s">
        <v>58</v>
      </c>
      <c r="M67" s="4">
        <v>102.18</v>
      </c>
      <c r="N67" s="4">
        <v>102.11</v>
      </c>
      <c r="O67" s="4">
        <v>102.2</v>
      </c>
      <c r="P67" s="4">
        <v>102.08</v>
      </c>
      <c r="Q67" s="4">
        <v>102.24</v>
      </c>
      <c r="R67" s="4">
        <v>102.28</v>
      </c>
      <c r="S67" s="4">
        <v>102.48</v>
      </c>
      <c r="T67" s="4">
        <v>102.36</v>
      </c>
      <c r="U67" s="4">
        <v>102.26</v>
      </c>
      <c r="V67" s="4">
        <v>102.34</v>
      </c>
      <c r="W67" s="4">
        <v>102.29</v>
      </c>
      <c r="X67" s="4">
        <v>102.1</v>
      </c>
      <c r="Y67" s="4">
        <v>102.13</v>
      </c>
      <c r="Z67" s="4">
        <v>102.06</v>
      </c>
      <c r="AA67" s="4">
        <v>102.44</v>
      </c>
      <c r="AB67" s="4">
        <v>102.59</v>
      </c>
      <c r="AC67" s="13">
        <f t="shared" si="7"/>
        <v>0.64949314286518778</v>
      </c>
      <c r="AD67" s="13">
        <f t="shared" si="5"/>
        <v>0.97423971429778178</v>
      </c>
      <c r="AE67" s="13">
        <f t="shared" si="6"/>
        <v>0.97423971429778178</v>
      </c>
    </row>
    <row r="68" spans="2:32">
      <c r="B68">
        <v>21</v>
      </c>
      <c r="C68" s="4" t="s">
        <v>0</v>
      </c>
      <c r="D68" s="4">
        <v>13</v>
      </c>
      <c r="E68" s="4">
        <v>9998</v>
      </c>
      <c r="F68" s="4">
        <v>2006</v>
      </c>
      <c r="G68" s="4" t="s">
        <v>19</v>
      </c>
      <c r="H68" s="4" t="s">
        <v>17</v>
      </c>
      <c r="I68" s="6">
        <v>51.14</v>
      </c>
      <c r="J68" s="6">
        <f t="shared" si="8"/>
        <v>5.1150230046009204</v>
      </c>
      <c r="K68" s="8">
        <v>40640</v>
      </c>
      <c r="L68" s="4" t="s">
        <v>58</v>
      </c>
      <c r="M68" s="4">
        <v>102.3</v>
      </c>
      <c r="N68" s="4">
        <v>102.1</v>
      </c>
      <c r="O68" s="4">
        <v>102.1</v>
      </c>
      <c r="P68" s="4">
        <v>102.22</v>
      </c>
      <c r="Q68" s="4">
        <v>102.21</v>
      </c>
      <c r="R68" s="4">
        <v>102.23</v>
      </c>
      <c r="S68" s="4">
        <v>102.2</v>
      </c>
      <c r="T68" s="4">
        <v>102.52</v>
      </c>
      <c r="U68" s="4">
        <v>102.45</v>
      </c>
      <c r="V68" s="4">
        <v>102.28</v>
      </c>
      <c r="W68" s="4">
        <v>102.33</v>
      </c>
      <c r="X68" s="4">
        <v>102.28</v>
      </c>
      <c r="Y68" s="4">
        <v>102.52</v>
      </c>
      <c r="Z68" s="4">
        <v>102.17</v>
      </c>
      <c r="AA68" s="4">
        <v>102.28</v>
      </c>
      <c r="AB68" s="4">
        <v>102.31</v>
      </c>
      <c r="AC68" s="13">
        <f t="shared" si="7"/>
        <v>0.65447669995887192</v>
      </c>
      <c r="AD68" s="13">
        <f t="shared" si="5"/>
        <v>0.98191143222475286</v>
      </c>
      <c r="AE68" s="13">
        <f t="shared" si="6"/>
        <v>0.98191143222475286</v>
      </c>
    </row>
    <row r="69" spans="2:32">
      <c r="B69">
        <v>22</v>
      </c>
      <c r="C69" s="4" t="s">
        <v>0</v>
      </c>
      <c r="D69" s="4">
        <v>11</v>
      </c>
      <c r="E69" s="4">
        <v>9990</v>
      </c>
      <c r="F69" s="4">
        <v>2006</v>
      </c>
      <c r="G69" s="4" t="s">
        <v>18</v>
      </c>
      <c r="H69" s="4" t="s">
        <v>17</v>
      </c>
      <c r="I69" s="6">
        <v>50.96</v>
      </c>
      <c r="J69" s="6">
        <f t="shared" si="8"/>
        <v>5.1011011011011007</v>
      </c>
      <c r="K69" s="8">
        <v>40640</v>
      </c>
      <c r="L69" s="4" t="s">
        <v>58</v>
      </c>
      <c r="M69" s="4">
        <v>101.74</v>
      </c>
      <c r="N69" s="4">
        <v>101.72</v>
      </c>
      <c r="O69" s="4">
        <v>102.03</v>
      </c>
      <c r="P69" s="4">
        <v>101.57</v>
      </c>
      <c r="Q69" s="4">
        <v>101.68</v>
      </c>
      <c r="R69" s="4">
        <v>101.8</v>
      </c>
      <c r="S69" s="4">
        <v>102</v>
      </c>
      <c r="T69" s="4">
        <v>102.26</v>
      </c>
      <c r="U69" s="4">
        <v>102.06</v>
      </c>
      <c r="V69" s="4">
        <v>101.82</v>
      </c>
      <c r="W69" s="4">
        <v>102</v>
      </c>
      <c r="X69" s="4">
        <v>101.99</v>
      </c>
      <c r="Y69" s="4">
        <v>101.98</v>
      </c>
      <c r="Z69" s="4">
        <v>101.8</v>
      </c>
      <c r="AA69" s="4">
        <v>102.09</v>
      </c>
      <c r="AB69" s="4">
        <v>102.04</v>
      </c>
      <c r="AC69" s="13">
        <f t="shared" si="7"/>
        <v>-0.12690037499267279</v>
      </c>
      <c r="AD69" s="13">
        <f t="shared" si="5"/>
        <v>-0.19054110359260179</v>
      </c>
      <c r="AE69" s="13">
        <f t="shared" si="6"/>
        <v>0.19054110359260179</v>
      </c>
    </row>
    <row r="70" spans="2:32">
      <c r="B70">
        <v>23</v>
      </c>
      <c r="C70" s="4" t="s">
        <v>0</v>
      </c>
      <c r="D70" s="4">
        <v>19</v>
      </c>
      <c r="E70" s="4">
        <v>9990</v>
      </c>
      <c r="F70" s="4">
        <v>2005</v>
      </c>
      <c r="G70" s="4" t="s">
        <v>53</v>
      </c>
      <c r="H70" s="4" t="s">
        <v>17</v>
      </c>
      <c r="I70" s="6">
        <v>51.35</v>
      </c>
      <c r="J70" s="6">
        <f t="shared" si="8"/>
        <v>5.1401401401401401</v>
      </c>
      <c r="K70" s="8">
        <v>40640</v>
      </c>
      <c r="L70" s="4" t="s">
        <v>58</v>
      </c>
      <c r="M70" s="4">
        <v>102.64</v>
      </c>
      <c r="N70" s="4">
        <v>102.61</v>
      </c>
      <c r="O70" s="4">
        <v>102.64</v>
      </c>
      <c r="P70" s="4">
        <v>102.66</v>
      </c>
      <c r="Q70" s="4">
        <v>102.61</v>
      </c>
      <c r="R70" s="4">
        <v>102.65</v>
      </c>
      <c r="S70" s="4">
        <v>102.7</v>
      </c>
      <c r="T70" s="4">
        <v>102.81</v>
      </c>
      <c r="U70" s="4">
        <v>102.71</v>
      </c>
      <c r="V70" s="4">
        <v>102.8</v>
      </c>
      <c r="W70" s="4">
        <v>102.82</v>
      </c>
      <c r="X70" s="4">
        <v>102.62</v>
      </c>
      <c r="Y70" s="4">
        <v>102.79</v>
      </c>
      <c r="Z70" s="4">
        <v>102.63</v>
      </c>
      <c r="AA70" s="4">
        <v>102.8</v>
      </c>
      <c r="AB70" s="4">
        <v>102.84</v>
      </c>
      <c r="AC70" s="13">
        <f t="shared" si="7"/>
        <v>0.33746106960631145</v>
      </c>
      <c r="AD70" s="13">
        <f t="shared" si="5"/>
        <v>0.5066983027121793</v>
      </c>
      <c r="AE70" s="13">
        <f t="shared" si="6"/>
        <v>0.5066983027121793</v>
      </c>
    </row>
    <row r="71" spans="2:32">
      <c r="B71">
        <v>24</v>
      </c>
      <c r="C71" s="4" t="s">
        <v>0</v>
      </c>
      <c r="D71" s="4" t="s">
        <v>54</v>
      </c>
      <c r="E71" s="4">
        <v>10000</v>
      </c>
      <c r="F71" s="4">
        <v>2006</v>
      </c>
      <c r="G71" s="4" t="s">
        <v>18</v>
      </c>
      <c r="H71" s="4" t="s">
        <v>17</v>
      </c>
      <c r="I71" s="6">
        <v>51.23</v>
      </c>
      <c r="J71" s="6">
        <f t="shared" si="8"/>
        <v>5.1230000000000002</v>
      </c>
      <c r="K71" s="8">
        <v>40640</v>
      </c>
      <c r="L71" s="4" t="s">
        <v>58</v>
      </c>
      <c r="M71" s="4">
        <v>102.38</v>
      </c>
      <c r="N71" s="4">
        <v>102.48</v>
      </c>
      <c r="O71" s="4">
        <v>102.32</v>
      </c>
      <c r="P71" s="4">
        <v>102.21</v>
      </c>
      <c r="Q71" s="4">
        <v>102.76</v>
      </c>
      <c r="R71" s="4">
        <v>102.48</v>
      </c>
      <c r="S71" s="4">
        <v>102.37</v>
      </c>
      <c r="T71" s="4">
        <v>102.27</v>
      </c>
      <c r="U71" s="4">
        <v>102.61</v>
      </c>
      <c r="V71" s="4">
        <v>102.49</v>
      </c>
      <c r="W71" s="4">
        <v>102.44</v>
      </c>
      <c r="X71" s="4">
        <v>102.35</v>
      </c>
      <c r="Y71" s="4">
        <v>102.71</v>
      </c>
      <c r="Z71" s="4">
        <v>102.49</v>
      </c>
      <c r="AA71" s="4">
        <v>102.44</v>
      </c>
      <c r="AB71" s="4">
        <v>102.42</v>
      </c>
      <c r="AC71" s="13">
        <f t="shared" si="7"/>
        <v>0.64194518288935032</v>
      </c>
      <c r="AD71" s="13">
        <f t="shared" si="5"/>
        <v>0.96291777433402548</v>
      </c>
      <c r="AE71" s="13">
        <f t="shared" si="6"/>
        <v>0.96291777433402548</v>
      </c>
    </row>
    <row r="72" spans="2:32">
      <c r="B72">
        <v>25</v>
      </c>
      <c r="C72" s="4" t="s">
        <v>0</v>
      </c>
      <c r="D72" s="4">
        <v>1</v>
      </c>
      <c r="E72" s="4">
        <v>10005</v>
      </c>
      <c r="F72" s="4">
        <v>2005</v>
      </c>
      <c r="G72" s="4" t="s">
        <v>20</v>
      </c>
      <c r="H72" s="4" t="s">
        <v>17</v>
      </c>
      <c r="I72" s="6">
        <v>50.95</v>
      </c>
      <c r="J72" s="6">
        <f t="shared" si="8"/>
        <v>5.0924537731134434</v>
      </c>
      <c r="K72" s="8">
        <v>40640</v>
      </c>
      <c r="L72" s="4" t="s">
        <v>58</v>
      </c>
      <c r="M72" s="4">
        <v>102.12</v>
      </c>
      <c r="N72" s="4">
        <v>101.99</v>
      </c>
      <c r="O72" s="4">
        <v>102.05</v>
      </c>
      <c r="P72" s="4">
        <v>101.98</v>
      </c>
      <c r="Q72" s="4">
        <v>101.74</v>
      </c>
      <c r="R72" s="4">
        <v>101.83</v>
      </c>
      <c r="S72" s="4">
        <v>101.86</v>
      </c>
      <c r="T72" s="4">
        <v>101.82</v>
      </c>
      <c r="U72" s="4">
        <v>101.83</v>
      </c>
      <c r="V72" s="4">
        <v>101.67</v>
      </c>
      <c r="W72" s="4">
        <v>101.71</v>
      </c>
      <c r="X72" s="4">
        <v>101.67</v>
      </c>
      <c r="Y72" s="4">
        <v>102.09</v>
      </c>
      <c r="Z72" s="4">
        <v>101.9</v>
      </c>
      <c r="AA72" s="4">
        <v>102.11</v>
      </c>
      <c r="AB72" s="4">
        <v>101.88</v>
      </c>
      <c r="AC72" s="13">
        <f t="shared" si="7"/>
        <v>0.10006478539310043</v>
      </c>
      <c r="AD72" s="13">
        <f t="shared" si="5"/>
        <v>0.15002216700614757</v>
      </c>
      <c r="AE72" s="13">
        <f t="shared" si="6"/>
        <v>0.15002216700614757</v>
      </c>
    </row>
    <row r="73" spans="2:32">
      <c r="B73">
        <v>26</v>
      </c>
      <c r="C73" s="4" t="s">
        <v>0</v>
      </c>
      <c r="D73" s="4">
        <v>6</v>
      </c>
      <c r="E73" s="4">
        <v>9850</v>
      </c>
      <c r="F73" s="4">
        <v>2006</v>
      </c>
      <c r="G73" s="4" t="s">
        <v>52</v>
      </c>
      <c r="H73" s="4" t="s">
        <v>17</v>
      </c>
      <c r="I73" s="6">
        <v>50.42</v>
      </c>
      <c r="J73" s="6">
        <f t="shared" si="8"/>
        <v>5.1187817258883257</v>
      </c>
      <c r="K73" s="8">
        <v>40640</v>
      </c>
      <c r="L73" s="4" t="s">
        <v>58</v>
      </c>
      <c r="M73" s="4">
        <v>101.14</v>
      </c>
      <c r="N73" s="4">
        <v>100.91</v>
      </c>
      <c r="O73" s="4">
        <v>100.9</v>
      </c>
      <c r="P73" s="4">
        <v>100.77</v>
      </c>
      <c r="Q73" s="4">
        <v>100.69</v>
      </c>
      <c r="R73" s="4">
        <v>100.88</v>
      </c>
      <c r="S73" s="4">
        <v>100.72</v>
      </c>
      <c r="T73" s="4">
        <v>100.73</v>
      </c>
      <c r="U73" s="4">
        <v>100.98</v>
      </c>
      <c r="V73" s="4">
        <v>100.84</v>
      </c>
      <c r="W73" s="4">
        <v>100.86</v>
      </c>
      <c r="X73" s="4">
        <v>100.58</v>
      </c>
      <c r="Y73" s="4">
        <v>101.07</v>
      </c>
      <c r="Z73" s="4">
        <v>100.78</v>
      </c>
      <c r="AA73" s="4">
        <v>100.77</v>
      </c>
      <c r="AB73" s="4">
        <v>100.73</v>
      </c>
      <c r="AC73" s="13">
        <f t="shared" si="7"/>
        <v>0.54210025471776724</v>
      </c>
      <c r="AD73" s="13">
        <f t="shared" si="5"/>
        <v>0.82553338281893496</v>
      </c>
      <c r="AE73" s="13">
        <f t="shared" si="6"/>
        <v>0.82553338281893496</v>
      </c>
    </row>
    <row r="74" spans="2:32">
      <c r="B74">
        <v>27</v>
      </c>
      <c r="C74" s="4" t="s">
        <v>0</v>
      </c>
      <c r="D74" s="4" t="s">
        <v>56</v>
      </c>
      <c r="E74" s="4">
        <v>9990</v>
      </c>
      <c r="F74" s="4">
        <v>2006</v>
      </c>
      <c r="G74" s="4" t="s">
        <v>18</v>
      </c>
      <c r="H74" s="4" t="s">
        <v>17</v>
      </c>
      <c r="I74" s="6">
        <v>51.07</v>
      </c>
      <c r="J74" s="6">
        <f t="shared" si="8"/>
        <v>5.1121121121121122</v>
      </c>
      <c r="K74" s="8">
        <v>40640</v>
      </c>
      <c r="L74" s="4" t="s">
        <v>58</v>
      </c>
      <c r="M74" s="4">
        <v>101.98</v>
      </c>
      <c r="N74" s="4">
        <v>101.93</v>
      </c>
      <c r="O74" s="4">
        <v>102.29</v>
      </c>
      <c r="P74" s="4">
        <v>101.9</v>
      </c>
      <c r="Q74" s="4">
        <v>101.85</v>
      </c>
      <c r="R74" s="4">
        <v>102.02</v>
      </c>
      <c r="S74" s="4">
        <v>102.27</v>
      </c>
      <c r="T74" s="4">
        <v>102.49</v>
      </c>
      <c r="U74" s="4">
        <v>102.11</v>
      </c>
      <c r="V74" s="4">
        <v>102.12</v>
      </c>
      <c r="W74" s="4">
        <v>102.16</v>
      </c>
      <c r="X74" s="4">
        <v>102.12</v>
      </c>
      <c r="Y74" s="4">
        <v>102.25</v>
      </c>
      <c r="Z74" s="4">
        <v>102.09</v>
      </c>
      <c r="AA74" s="4">
        <v>102.31</v>
      </c>
      <c r="AB74" s="4">
        <v>102.25</v>
      </c>
      <c r="AC74" s="13">
        <f t="shared" si="7"/>
        <v>0.16276077799957006</v>
      </c>
      <c r="AD74" s="13">
        <f t="shared" si="5"/>
        <v>0.24438555255190697</v>
      </c>
      <c r="AE74" s="13">
        <f t="shared" si="6"/>
        <v>0.24438555255190697</v>
      </c>
    </row>
    <row r="75" spans="2:32">
      <c r="B75">
        <v>28</v>
      </c>
      <c r="C75" s="4" t="s">
        <v>0</v>
      </c>
      <c r="D75" s="4">
        <v>4</v>
      </c>
      <c r="E75" s="4">
        <v>10000</v>
      </c>
      <c r="F75" s="4">
        <v>2006</v>
      </c>
      <c r="G75" s="4" t="s">
        <v>20</v>
      </c>
      <c r="H75" s="4" t="s">
        <v>17</v>
      </c>
      <c r="I75" s="6">
        <v>51.19</v>
      </c>
      <c r="J75" s="6">
        <f t="shared" si="8"/>
        <v>5.1189999999999998</v>
      </c>
      <c r="K75" s="8">
        <v>40640</v>
      </c>
      <c r="L75" s="4" t="s">
        <v>58</v>
      </c>
      <c r="M75" s="4">
        <v>102.55</v>
      </c>
      <c r="N75" s="4">
        <v>102.27</v>
      </c>
      <c r="O75" s="4">
        <v>102.27</v>
      </c>
      <c r="P75" s="4">
        <v>102.47</v>
      </c>
      <c r="Q75" s="4">
        <v>102.08</v>
      </c>
      <c r="R75" s="4">
        <v>102.27</v>
      </c>
      <c r="S75" s="4">
        <v>102.52</v>
      </c>
      <c r="T75" s="4">
        <v>102.55</v>
      </c>
      <c r="U75" s="4">
        <v>102.64</v>
      </c>
      <c r="V75" s="4">
        <v>102.41</v>
      </c>
      <c r="W75" s="4">
        <v>102.36</v>
      </c>
      <c r="X75" s="4">
        <v>102.25</v>
      </c>
      <c r="Y75" s="4">
        <v>102.65</v>
      </c>
      <c r="Z75" s="4">
        <v>102.23</v>
      </c>
      <c r="AA75" s="4">
        <v>102.36</v>
      </c>
      <c r="AB75" s="4">
        <v>102.36</v>
      </c>
      <c r="AC75" s="13">
        <f t="shared" si="7"/>
        <v>3.9898246489523503E-2</v>
      </c>
      <c r="AD75" s="13">
        <f t="shared" si="5"/>
        <v>5.9847369734285255E-2</v>
      </c>
      <c r="AE75" s="13">
        <f t="shared" si="6"/>
        <v>5.9847369734285255E-2</v>
      </c>
    </row>
    <row r="76" spans="2:32">
      <c r="B76">
        <v>29</v>
      </c>
      <c r="C76" s="4">
        <v>185</v>
      </c>
      <c r="D76" s="4">
        <v>1</v>
      </c>
      <c r="E76" s="4">
        <v>9995</v>
      </c>
      <c r="F76" s="4">
        <v>2006</v>
      </c>
      <c r="G76" s="4" t="s">
        <v>19</v>
      </c>
      <c r="H76" s="4" t="s">
        <v>17</v>
      </c>
      <c r="I76" s="6">
        <v>51.22</v>
      </c>
      <c r="J76" s="6">
        <f t="shared" si="8"/>
        <v>5.1245622811405704</v>
      </c>
      <c r="K76" s="8">
        <v>40640</v>
      </c>
      <c r="L76" s="4" t="s">
        <v>58</v>
      </c>
      <c r="M76" s="4">
        <v>102.48</v>
      </c>
      <c r="N76" s="4">
        <v>102.27</v>
      </c>
      <c r="O76" s="4">
        <v>102.35</v>
      </c>
      <c r="P76" s="4">
        <v>102.4</v>
      </c>
      <c r="Q76" s="4">
        <v>102.4</v>
      </c>
      <c r="R76" s="4">
        <v>102.36</v>
      </c>
      <c r="S76" s="4">
        <v>102.38</v>
      </c>
      <c r="T76" s="4">
        <v>102.57</v>
      </c>
      <c r="U76" s="4">
        <v>102.67</v>
      </c>
      <c r="V76" s="4">
        <v>102.43</v>
      </c>
      <c r="W76" s="4">
        <v>102.44</v>
      </c>
      <c r="X76" s="4">
        <v>102.47</v>
      </c>
      <c r="Y76" s="4">
        <v>102.54</v>
      </c>
      <c r="Z76" s="4">
        <v>102.28</v>
      </c>
      <c r="AA76" s="4">
        <v>102.46</v>
      </c>
      <c r="AB76" s="4">
        <v>102.53</v>
      </c>
      <c r="AC76" s="13">
        <f t="shared" si="7"/>
        <v>0.38433802792208771</v>
      </c>
      <c r="AD76" s="13">
        <f t="shared" si="5"/>
        <v>0.576795439602933</v>
      </c>
      <c r="AE76" s="13">
        <f t="shared" si="6"/>
        <v>0.576795439602933</v>
      </c>
    </row>
    <row r="77" spans="2:32">
      <c r="B77">
        <v>30</v>
      </c>
      <c r="C77" s="4">
        <v>185</v>
      </c>
      <c r="D77" s="4">
        <v>2</v>
      </c>
      <c r="E77" s="4">
        <v>9990</v>
      </c>
      <c r="F77" s="4">
        <v>2006</v>
      </c>
      <c r="G77" s="4" t="s">
        <v>52</v>
      </c>
      <c r="H77" s="4" t="s">
        <v>17</v>
      </c>
      <c r="I77" s="6">
        <v>51.13</v>
      </c>
      <c r="J77" s="6">
        <f t="shared" si="8"/>
        <v>5.1181181181181179</v>
      </c>
      <c r="K77" s="8">
        <v>40640</v>
      </c>
      <c r="L77" s="4" t="s">
        <v>58</v>
      </c>
      <c r="M77" s="4">
        <v>102.59</v>
      </c>
      <c r="N77" s="4">
        <v>102.33</v>
      </c>
      <c r="O77" s="4">
        <v>102.17</v>
      </c>
      <c r="P77" s="4">
        <v>102.23</v>
      </c>
      <c r="Q77" s="4">
        <v>102.12</v>
      </c>
      <c r="R77" s="4">
        <v>102.33</v>
      </c>
      <c r="S77" s="4">
        <v>102.16</v>
      </c>
      <c r="T77" s="4">
        <v>102.12</v>
      </c>
      <c r="U77" s="4">
        <v>102.44</v>
      </c>
      <c r="V77" s="4">
        <v>102.24</v>
      </c>
      <c r="W77" s="4">
        <v>102.18</v>
      </c>
      <c r="X77" s="4">
        <v>101.96</v>
      </c>
      <c r="Y77" s="4">
        <v>102.49</v>
      </c>
      <c r="Z77" s="4">
        <v>102.29</v>
      </c>
      <c r="AA77" s="4">
        <v>102.15</v>
      </c>
      <c r="AB77" s="4">
        <v>102.26</v>
      </c>
      <c r="AC77" s="13">
        <f t="shared" si="7"/>
        <v>0.49913664727589602</v>
      </c>
      <c r="AD77" s="13">
        <f t="shared" si="5"/>
        <v>0.74945442533918327</v>
      </c>
      <c r="AE77" s="13">
        <f t="shared" si="6"/>
        <v>0.74945442533918327</v>
      </c>
    </row>
    <row r="78" spans="2:32">
      <c r="B78">
        <v>31</v>
      </c>
      <c r="C78" s="4">
        <v>185</v>
      </c>
      <c r="D78" s="4">
        <v>3</v>
      </c>
      <c r="E78" s="4">
        <v>9980</v>
      </c>
      <c r="F78" s="4">
        <v>2006</v>
      </c>
      <c r="G78" s="4" t="s">
        <v>52</v>
      </c>
      <c r="H78" s="4" t="s">
        <v>17</v>
      </c>
      <c r="I78" s="6">
        <v>50.98</v>
      </c>
      <c r="J78" s="6">
        <f t="shared" si="8"/>
        <v>5.1082164328657305</v>
      </c>
      <c r="K78" s="8">
        <v>40640</v>
      </c>
      <c r="L78" s="4" t="s">
        <v>58</v>
      </c>
      <c r="M78" s="4">
        <v>101.89</v>
      </c>
      <c r="N78" s="4">
        <v>101.86</v>
      </c>
      <c r="O78" s="4">
        <v>101.99</v>
      </c>
      <c r="P78" s="4">
        <v>101.89</v>
      </c>
      <c r="Q78" s="4">
        <v>101.85</v>
      </c>
      <c r="R78" s="4">
        <v>101.96</v>
      </c>
      <c r="S78" s="4">
        <v>102.23</v>
      </c>
      <c r="T78" s="4">
        <v>102.02</v>
      </c>
      <c r="U78" s="4">
        <v>102.02</v>
      </c>
      <c r="V78" s="4">
        <v>102.26</v>
      </c>
      <c r="W78" s="4">
        <v>101.96</v>
      </c>
      <c r="X78" s="4">
        <v>101.73</v>
      </c>
      <c r="Y78" s="4">
        <v>101.91</v>
      </c>
      <c r="Z78" s="4">
        <v>101.72</v>
      </c>
      <c r="AA78" s="4">
        <v>101.82</v>
      </c>
      <c r="AB78" s="4">
        <v>102.1</v>
      </c>
      <c r="AC78" s="13">
        <f t="shared" si="7"/>
        <v>0.58855380858989714</v>
      </c>
      <c r="AD78" s="13">
        <f t="shared" si="5"/>
        <v>0.88459991271026628</v>
      </c>
      <c r="AE78" s="13">
        <f t="shared" si="6"/>
        <v>0.88459991271026628</v>
      </c>
    </row>
    <row r="79" spans="2:32">
      <c r="B79">
        <v>32</v>
      </c>
      <c r="C79" s="4">
        <v>185</v>
      </c>
      <c r="D79" s="4">
        <v>4</v>
      </c>
      <c r="E79" s="4">
        <v>9990</v>
      </c>
      <c r="F79" s="4">
        <v>2006</v>
      </c>
      <c r="G79" s="4" t="s">
        <v>19</v>
      </c>
      <c r="H79" s="4" t="s">
        <v>17</v>
      </c>
      <c r="I79" s="6">
        <v>51.13</v>
      </c>
      <c r="J79" s="6">
        <f t="shared" si="8"/>
        <v>5.1181181181181179</v>
      </c>
      <c r="K79" s="8">
        <v>40640</v>
      </c>
      <c r="L79" s="4" t="s">
        <v>58</v>
      </c>
      <c r="M79" s="4">
        <v>102.27</v>
      </c>
      <c r="N79" s="4">
        <v>102.2</v>
      </c>
      <c r="O79" s="4">
        <v>102.22</v>
      </c>
      <c r="P79" s="4">
        <v>102.34</v>
      </c>
      <c r="Q79" s="4">
        <v>102.31</v>
      </c>
      <c r="R79" s="4">
        <v>102.16</v>
      </c>
      <c r="S79" s="4">
        <v>102.24</v>
      </c>
      <c r="T79" s="4">
        <v>102.16</v>
      </c>
      <c r="U79" s="4">
        <v>102.41</v>
      </c>
      <c r="V79" s="4">
        <v>102.39</v>
      </c>
      <c r="W79" s="4">
        <v>102.22</v>
      </c>
      <c r="X79" s="4">
        <v>102.18</v>
      </c>
      <c r="Y79" s="4">
        <v>102.33</v>
      </c>
      <c r="Z79" s="4">
        <v>102.11</v>
      </c>
      <c r="AA79" s="4">
        <v>102.2</v>
      </c>
      <c r="AB79" s="4">
        <v>102.45</v>
      </c>
      <c r="AC79" s="13">
        <f t="shared" si="7"/>
        <v>0.47066678470302925</v>
      </c>
      <c r="AD79" s="13">
        <f t="shared" si="5"/>
        <v>0.70670688393848236</v>
      </c>
      <c r="AE79" s="13">
        <f t="shared" si="6"/>
        <v>0.70670688393848236</v>
      </c>
      <c r="AF79" s="13">
        <f>AVERAGE(AE59:AE79)</f>
        <v>0.48874409193418922</v>
      </c>
    </row>
    <row r="80" spans="2:32">
      <c r="B80">
        <v>33</v>
      </c>
      <c r="C80" s="4" t="s">
        <v>0</v>
      </c>
      <c r="D80" s="4">
        <v>20</v>
      </c>
      <c r="E80" s="4">
        <v>9745</v>
      </c>
      <c r="F80" s="4">
        <v>2005</v>
      </c>
      <c r="G80" s="7" t="s">
        <v>13</v>
      </c>
      <c r="H80" s="4" t="s">
        <v>3</v>
      </c>
      <c r="I80" s="6">
        <v>50.6</v>
      </c>
      <c r="J80" s="6">
        <f>I80/E80*1000</f>
        <v>5.1924063622370449</v>
      </c>
      <c r="K80" s="8">
        <v>40640</v>
      </c>
      <c r="L80" s="4" t="s">
        <v>58</v>
      </c>
      <c r="M80" s="4">
        <v>101.65</v>
      </c>
      <c r="N80" s="4">
        <v>101.09</v>
      </c>
      <c r="O80" s="4">
        <v>101.04</v>
      </c>
      <c r="P80" s="4">
        <v>101.46</v>
      </c>
      <c r="Q80" s="4">
        <v>101.08</v>
      </c>
      <c r="R80" s="4">
        <v>101.21</v>
      </c>
      <c r="S80" s="4">
        <v>100.87</v>
      </c>
      <c r="T80" s="4">
        <v>101.51</v>
      </c>
      <c r="U80" s="4">
        <v>101.36</v>
      </c>
      <c r="V80" s="4">
        <v>101.02</v>
      </c>
      <c r="W80" s="4">
        <v>101.03</v>
      </c>
      <c r="X80" s="4">
        <v>101.11</v>
      </c>
      <c r="Y80" s="4">
        <v>101.55</v>
      </c>
      <c r="Z80" s="4">
        <v>100.99</v>
      </c>
      <c r="AA80" s="4">
        <v>101.13</v>
      </c>
      <c r="AB80" s="4">
        <v>101.2</v>
      </c>
      <c r="AC80" s="13">
        <f t="shared" si="7"/>
        <v>0.66680584535469478</v>
      </c>
      <c r="AD80" s="13">
        <f t="shared" si="5"/>
        <v>1.0263814961847533</v>
      </c>
      <c r="AE80" s="13">
        <f t="shared" si="6"/>
        <v>1.0263814961847533</v>
      </c>
    </row>
    <row r="81" spans="2:31">
      <c r="B81">
        <v>34</v>
      </c>
      <c r="C81" s="20" t="s">
        <v>0</v>
      </c>
      <c r="D81" s="20">
        <v>3</v>
      </c>
      <c r="E81" s="20">
        <v>9990</v>
      </c>
      <c r="F81" s="20">
        <v>2005</v>
      </c>
      <c r="G81" s="20"/>
      <c r="H81" s="20" t="s">
        <v>57</v>
      </c>
      <c r="I81" s="21">
        <v>49.72</v>
      </c>
      <c r="J81" s="21">
        <f>I81/E81*1000</f>
        <v>4.9769769769769772</v>
      </c>
      <c r="K81" s="22">
        <v>40640</v>
      </c>
      <c r="L81" s="20" t="s">
        <v>58</v>
      </c>
      <c r="M81" s="20">
        <v>99.48</v>
      </c>
      <c r="N81" s="20">
        <v>99.31</v>
      </c>
      <c r="O81" s="20">
        <v>99.35</v>
      </c>
      <c r="P81" s="20">
        <v>99.29</v>
      </c>
      <c r="Q81" s="20">
        <v>99.39</v>
      </c>
      <c r="R81" s="20">
        <v>99.35</v>
      </c>
      <c r="S81" s="20">
        <v>99.47</v>
      </c>
      <c r="T81" s="20">
        <v>99.41</v>
      </c>
      <c r="U81" s="20">
        <v>99.53</v>
      </c>
      <c r="V81" s="20">
        <v>99.39</v>
      </c>
      <c r="W81" s="20">
        <v>99.61</v>
      </c>
      <c r="X81" s="20">
        <v>99.37</v>
      </c>
      <c r="Y81" s="20">
        <v>99.61</v>
      </c>
      <c r="Z81" s="20">
        <v>99.34</v>
      </c>
      <c r="AA81" s="20">
        <v>99.61</v>
      </c>
      <c r="AB81" s="20">
        <v>99.56</v>
      </c>
      <c r="AC81" s="13">
        <f t="shared" si="7"/>
        <v>0.41140506504575131</v>
      </c>
      <c r="AD81" s="13">
        <f t="shared" si="5"/>
        <v>0.61772532289151849</v>
      </c>
      <c r="AE81" s="13">
        <f t="shared" si="6"/>
        <v>0.61772532289151849</v>
      </c>
    </row>
    <row r="83" spans="2:31">
      <c r="AD83" s="13"/>
    </row>
    <row r="84" spans="2:31">
      <c r="S84" s="20">
        <v>0.01</v>
      </c>
      <c r="AD84" s="13"/>
    </row>
    <row r="85" spans="2:31">
      <c r="S85">
        <v>0.02</v>
      </c>
    </row>
    <row r="86" spans="2:31">
      <c r="S86">
        <v>0.03</v>
      </c>
    </row>
    <row r="87" spans="2:31">
      <c r="S87">
        <v>0.04</v>
      </c>
    </row>
    <row r="88" spans="2:31">
      <c r="S88" s="20">
        <v>0.05</v>
      </c>
    </row>
    <row r="89" spans="2:31">
      <c r="S89" s="20">
        <v>0.1</v>
      </c>
    </row>
    <row r="90" spans="2:31">
      <c r="S90" s="20">
        <v>0.15</v>
      </c>
    </row>
    <row r="91" spans="2:31">
      <c r="S91" s="20">
        <v>0.2</v>
      </c>
    </row>
    <row r="92" spans="2:31">
      <c r="S92" s="20">
        <v>0.25</v>
      </c>
    </row>
    <row r="93" spans="2:31">
      <c r="S93" s="20">
        <v>0.3</v>
      </c>
    </row>
    <row r="94" spans="2:31">
      <c r="S94" s="20">
        <v>0.35</v>
      </c>
    </row>
    <row r="95" spans="2:31">
      <c r="S95" s="20">
        <v>0.4</v>
      </c>
    </row>
    <row r="96" spans="2:31">
      <c r="S96" s="20">
        <v>0.45</v>
      </c>
    </row>
    <row r="97" spans="19:19">
      <c r="S97" s="20">
        <v>0.5</v>
      </c>
    </row>
    <row r="98" spans="19:19">
      <c r="S98" s="20">
        <v>0.55000000000000004</v>
      </c>
    </row>
    <row r="99" spans="19:19">
      <c r="S99" s="20">
        <v>0.6</v>
      </c>
    </row>
    <row r="100" spans="19:19">
      <c r="S100" s="20">
        <v>0.65</v>
      </c>
    </row>
    <row r="101" spans="19:19">
      <c r="S101" s="20">
        <v>0.7</v>
      </c>
    </row>
    <row r="102" spans="19:19">
      <c r="S102" s="20">
        <v>0.75</v>
      </c>
    </row>
  </sheetData>
  <mergeCells count="1">
    <mergeCell ref="J7:J8"/>
  </mergeCells>
  <phoneticPr fontId="0" type="noConversion"/>
  <hyperlinks>
    <hyperlink ref="AC7" r:id="rId1" display="\\skew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Sheet6</vt:lpstr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rpcisr</dc:creator>
  <cp:lastModifiedBy>icrotty2</cp:lastModifiedBy>
  <dcterms:created xsi:type="dcterms:W3CDTF">2011-07-01T13:03:32Z</dcterms:created>
  <dcterms:modified xsi:type="dcterms:W3CDTF">2011-09-20T08:05:08Z</dcterms:modified>
</cp:coreProperties>
</file>